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DHG\AGR\P_RIVESDEFRANCE\Room service &amp; Plateaux-repas\"/>
    </mc:Choice>
  </mc:AlternateContent>
  <xr:revisionPtr revIDLastSave="0" documentId="13_ncr:1_{D2951000-04E0-4AD0-97D4-40837B9FD881}" xr6:coauthVersionLast="47" xr6:coauthVersionMax="47" xr10:uidLastSave="{00000000-0000-0000-0000-000000000000}"/>
  <bookViews>
    <workbookView xWindow="-120" yWindow="-120" windowWidth="25440" windowHeight="15270" xr2:uid="{8203E0AB-B539-4B23-A09D-11C434BB14E2}"/>
  </bookViews>
  <sheets>
    <sheet name="Feuil1" sheetId="1" r:id="rId1"/>
  </sheets>
  <definedNames>
    <definedName name="_xlnm.Print_Area" localSheetId="0">Feuil1!$A$1:$J$53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3" i="1"/>
  <c r="H12" i="1"/>
  <c r="H21" i="1" l="1"/>
  <c r="I38" i="1" l="1"/>
  <c r="J38" i="1" s="1"/>
  <c r="I37" i="1"/>
  <c r="J37" i="1" s="1"/>
  <c r="I36" i="1"/>
  <c r="J36" i="1" s="1"/>
  <c r="I35" i="1"/>
  <c r="J35" i="1" s="1"/>
  <c r="I34" i="1"/>
  <c r="I32" i="1"/>
  <c r="J32" i="1" s="1"/>
  <c r="I31" i="1"/>
  <c r="I30" i="1"/>
  <c r="J30" i="1" s="1"/>
  <c r="I29" i="1"/>
  <c r="J29" i="1" s="1"/>
  <c r="I28" i="1"/>
  <c r="J28" i="1" s="1"/>
  <c r="I27" i="1"/>
  <c r="J27" i="1" s="1"/>
  <c r="I15" i="1"/>
  <c r="J15" i="1" s="1"/>
  <c r="I14" i="1"/>
  <c r="J14" i="1" s="1"/>
  <c r="I13" i="1"/>
  <c r="I12" i="1"/>
  <c r="J12" i="1" s="1"/>
  <c r="I24" i="1"/>
  <c r="J24" i="1" s="1"/>
  <c r="I23" i="1"/>
  <c r="J23" i="1" s="1"/>
  <c r="I22" i="1"/>
  <c r="I21" i="1"/>
  <c r="I20" i="1"/>
  <c r="J20" i="1" s="1"/>
  <c r="I19" i="1"/>
  <c r="J19" i="1" s="1"/>
  <c r="I18" i="1"/>
  <c r="J18" i="1" s="1"/>
  <c r="I17" i="1"/>
  <c r="I41" i="1" l="1"/>
  <c r="J31" i="1"/>
  <c r="J13" i="1"/>
  <c r="J21" i="1"/>
  <c r="J34" i="1"/>
  <c r="J22" i="1"/>
  <c r="J17" i="1"/>
  <c r="I44" i="1" l="1"/>
  <c r="I42" i="1" s="1"/>
  <c r="I45" i="1" l="1"/>
</calcChain>
</file>

<file path=xl/sharedStrings.xml><?xml version="1.0" encoding="utf-8"?>
<sst xmlns="http://schemas.openxmlformats.org/spreadsheetml/2006/main" count="86" uniqueCount="86">
  <si>
    <t>Coordonnées de livraison</t>
  </si>
  <si>
    <t>Oui</t>
  </si>
  <si>
    <t>08h00</t>
  </si>
  <si>
    <t xml:space="preserve">Date de livraison : </t>
  </si>
  <si>
    <t>Non</t>
  </si>
  <si>
    <t>08h30</t>
  </si>
  <si>
    <t>09h00</t>
  </si>
  <si>
    <t>Heure maximale de livraison souhaitée :</t>
  </si>
  <si>
    <t>09h30</t>
  </si>
  <si>
    <t>10h00</t>
  </si>
  <si>
    <t>10h30</t>
  </si>
  <si>
    <t>11h00</t>
  </si>
  <si>
    <t>Rubriques</t>
  </si>
  <si>
    <t>Quantité</t>
  </si>
  <si>
    <t>Articles au choix</t>
  </si>
  <si>
    <t>Prix unitaire HT</t>
  </si>
  <si>
    <t>Total HT</t>
  </si>
  <si>
    <t>Total TTC</t>
  </si>
  <si>
    <t>11h30</t>
  </si>
  <si>
    <t>Boissons fraîches</t>
  </si>
  <si>
    <t>Eau minérale 1,5 L</t>
  </si>
  <si>
    <t>14h30</t>
  </si>
  <si>
    <t>Eau minérale 0,5 L</t>
  </si>
  <si>
    <t>15h00</t>
  </si>
  <si>
    <t>Eau pétillante 33cl</t>
  </si>
  <si>
    <t>Eau pétillante 1L</t>
  </si>
  <si>
    <t>Jus d'orange BIO 1 L</t>
  </si>
  <si>
    <t>Jus de pomme 1 L</t>
  </si>
  <si>
    <t>Coca cola 1,25 L</t>
  </si>
  <si>
    <t>Coca cola Light 1,25 L</t>
  </si>
  <si>
    <t>Douceurs sucrées</t>
  </si>
  <si>
    <t>Coffret de 16 mini-cannelés</t>
  </si>
  <si>
    <t>Coffret de 15 mini-macarons</t>
  </si>
  <si>
    <t>Plateau de 40 mini-éclairs (café, chocolat)</t>
  </si>
  <si>
    <t>Plateau de 50 petits fours excellence</t>
  </si>
  <si>
    <t xml:space="preserve">Plateau de 48 mini-financiers aux fruits </t>
  </si>
  <si>
    <t>Plateau de 54 petits fours excellence au chocolat</t>
  </si>
  <si>
    <t>Mini-sandwichs tapas x 20</t>
  </si>
  <si>
    <t>Mini-tortillas x 48</t>
  </si>
  <si>
    <t>Pain surprise nordique (64 pièces)</t>
  </si>
  <si>
    <t>Pics apéro champêtre x 40</t>
  </si>
  <si>
    <t>Assortiment de 48 canapés salés Excellence</t>
  </si>
  <si>
    <t>COORDONNEES DE FACTURATION</t>
  </si>
  <si>
    <t>Nom client payeur :</t>
  </si>
  <si>
    <t>Service :</t>
  </si>
  <si>
    <t>Adresse :</t>
  </si>
  <si>
    <t xml:space="preserve">Un message de confirmation du restaurant validera la prise en compte de votre commande. </t>
  </si>
  <si>
    <t>CDC Habitat</t>
  </si>
  <si>
    <t>CDC Habitat social</t>
  </si>
  <si>
    <t>ADOMA</t>
  </si>
  <si>
    <t>FORTICHE PRODUCTION</t>
  </si>
  <si>
    <t>BOEHRINGER-INGELHEIM</t>
  </si>
  <si>
    <t xml:space="preserve">Nom et Prénom : </t>
  </si>
  <si>
    <t xml:space="preserve">Commande à envoyer à : </t>
  </si>
  <si>
    <t>Téléphone :</t>
  </si>
  <si>
    <t xml:space="preserve">Nombre de participants : </t>
  </si>
  <si>
    <t xml:space="preserve">Société (liste déroulante) : </t>
  </si>
  <si>
    <t>Objet de la réunion :</t>
  </si>
  <si>
    <t>Mention "Bon pour accord" 
Date, signature et cachet de l'entreprise</t>
  </si>
  <si>
    <t>Douceurs salées</t>
  </si>
  <si>
    <t>Lieu de livraison 
Rives de France :</t>
  </si>
  <si>
    <t>Heure de fin de réunion 
(à titre indicatif) :</t>
  </si>
  <si>
    <t xml:space="preserve">N° de commande : </t>
  </si>
  <si>
    <t>Bon de commande N°2</t>
  </si>
  <si>
    <t>Plateaux-repas</t>
  </si>
  <si>
    <r>
      <rPr>
        <b/>
        <sz val="11"/>
        <color theme="1"/>
        <rFont val="Arial"/>
        <family val="2"/>
      </rPr>
      <t>Plateau Travail</t>
    </r>
    <r>
      <rPr>
        <sz val="11"/>
        <color theme="1"/>
        <rFont val="Arial"/>
        <family val="2"/>
      </rPr>
      <t xml:space="preserve"> </t>
    </r>
    <r>
      <rPr>
        <b/>
        <sz val="11"/>
        <color theme="1"/>
        <rFont val="Arial"/>
        <family val="2"/>
      </rPr>
      <t>chaud</t>
    </r>
    <r>
      <rPr>
        <sz val="11"/>
        <color theme="1"/>
        <rFont val="Arial"/>
        <family val="2"/>
      </rPr>
      <t xml:space="preserve"> : plat, dessert, pains, eaux</t>
    </r>
  </si>
  <si>
    <r>
      <rPr>
        <b/>
        <sz val="11"/>
        <color theme="1"/>
        <rFont val="Arial"/>
        <family val="2"/>
      </rPr>
      <t xml:space="preserve">Plateau Travail froid  </t>
    </r>
    <r>
      <rPr>
        <sz val="11"/>
        <color theme="1"/>
        <rFont val="Arial"/>
        <family val="2"/>
      </rPr>
      <t>: plat, dessert, pains, eaux</t>
    </r>
  </si>
  <si>
    <r>
      <rPr>
        <b/>
        <sz val="11"/>
        <color theme="1"/>
        <rFont val="Arial"/>
        <family val="2"/>
      </rPr>
      <t>Plateau Affaire froid</t>
    </r>
    <r>
      <rPr>
        <sz val="11"/>
        <color theme="1"/>
        <rFont val="Arial"/>
        <family val="2"/>
      </rPr>
      <t xml:space="preserve"> : plat, fromage, desserts, pains, eaux</t>
    </r>
  </si>
  <si>
    <r>
      <rPr>
        <b/>
        <sz val="11"/>
        <color theme="1"/>
        <rFont val="Arial"/>
        <family val="2"/>
      </rPr>
      <t>Plateau Affaire</t>
    </r>
    <r>
      <rPr>
        <sz val="11"/>
        <color theme="1"/>
        <rFont val="Arial"/>
        <family val="2"/>
      </rPr>
      <t xml:space="preserve"> </t>
    </r>
    <r>
      <rPr>
        <b/>
        <sz val="11"/>
        <color theme="1"/>
        <rFont val="Arial"/>
        <family val="2"/>
      </rPr>
      <t>chaud</t>
    </r>
    <r>
      <rPr>
        <sz val="11"/>
        <color theme="1"/>
        <rFont val="Arial"/>
        <family val="2"/>
      </rPr>
      <t xml:space="preserve"> : plat, fromage, desserts, pains, eaux</t>
    </r>
  </si>
  <si>
    <t>contactAGRrivesdefrance@caissedesdepots.fr</t>
  </si>
  <si>
    <t>Viande</t>
  </si>
  <si>
    <t>Poisson</t>
  </si>
  <si>
    <t>Végétarien</t>
  </si>
  <si>
    <t>TVA 10%</t>
  </si>
  <si>
    <t>---------</t>
  </si>
  <si>
    <t>14h00</t>
  </si>
  <si>
    <t>15h15</t>
  </si>
  <si>
    <t>Pour toute demande « sur-mesure », nous restons à votre disposition à l'adresse mail suivante : ContactAGRrivesdefrance@caissedesdepots.fr»</t>
  </si>
  <si>
    <r>
      <t xml:space="preserve">Au delà des plateaux-repas maison proposés, nous travaillons en partenariat avec la société Room Saveurs, ce qui nous permet vous proposer une gamme élargie en fonction de la nature de votre reunion (notamment plateaux Fauchon, Mazarin, Twist). Commande à passer </t>
    </r>
    <r>
      <rPr>
        <b/>
        <u/>
        <sz val="11"/>
        <rFont val="Arial"/>
        <family val="2"/>
      </rPr>
      <t>au plus tard 3 jours ouvrés</t>
    </r>
    <r>
      <rPr>
        <sz val="11"/>
        <rFont val="Arial"/>
        <family val="2"/>
      </rPr>
      <t xml:space="preserve"> avant la prestation. </t>
    </r>
  </si>
  <si>
    <t>* produits à consommer dans les 2 heures maximum 
(ne pas laisser près d’une source de chaleur, ni au soleil)</t>
  </si>
  <si>
    <t xml:space="preserve">                                     Montant HT de la commande :</t>
  </si>
  <si>
    <t>TVA 10% :</t>
  </si>
  <si>
    <t xml:space="preserve">                                    Montant TTC de la commande :</t>
  </si>
  <si>
    <t xml:space="preserve">                               Montant TTC par personne :</t>
  </si>
  <si>
    <r>
      <t xml:space="preserve">Tarif en vigueur à compter du 1 janvier 2025
Commande à passer </t>
    </r>
    <r>
      <rPr>
        <b/>
        <u/>
        <sz val="11"/>
        <rFont val="Arial"/>
        <family val="2"/>
      </rPr>
      <t>au plus tard 2 jours ouvrés</t>
    </r>
    <r>
      <rPr>
        <sz val="11"/>
        <rFont val="Arial"/>
        <family val="2"/>
      </rPr>
      <t xml:space="preserve"> avant la prestation et </t>
    </r>
    <r>
      <rPr>
        <b/>
        <u/>
        <sz val="11"/>
        <rFont val="Arial"/>
        <family val="2"/>
      </rPr>
      <t xml:space="preserve">au plus tard 3 jours ouvrés </t>
    </r>
    <r>
      <rPr>
        <sz val="11"/>
        <rFont val="Arial"/>
        <family val="2"/>
      </rPr>
      <t>avant la prestation à partir de</t>
    </r>
    <r>
      <rPr>
        <b/>
        <sz val="11"/>
        <rFont val="Arial"/>
        <family val="2"/>
      </rPr>
      <t xml:space="preserve"> </t>
    </r>
    <r>
      <rPr>
        <b/>
        <u/>
        <sz val="11"/>
        <rFont val="Arial"/>
        <family val="2"/>
      </rPr>
      <t>51 personnes</t>
    </r>
    <r>
      <rPr>
        <sz val="11"/>
        <rFont val="Arial"/>
        <family val="2"/>
      </rPr>
      <t xml:space="preserve">
Annulation ou modification au plus tard </t>
    </r>
    <r>
      <rPr>
        <b/>
        <u/>
        <sz val="11"/>
        <rFont val="Arial"/>
        <family val="2"/>
      </rPr>
      <t>1 jour ouvré</t>
    </r>
    <r>
      <rPr>
        <b/>
        <sz val="11"/>
        <rFont val="Arial"/>
        <family val="2"/>
      </rPr>
      <t xml:space="preserve"> </t>
    </r>
    <r>
      <rPr>
        <sz val="11"/>
        <rFont val="Arial"/>
        <family val="2"/>
      </rPr>
      <t>avant la prestation
Les livraisons sont effectuées entre 8h00 et 11h30 et entre 14h00 et 15h15
Contact : 07 85 85 34 51</t>
    </r>
  </si>
  <si>
    <t>Association pour la Gestion des Restaurants du groupe Caisse des Dépôts - 01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</si>
</sst>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F800]dddd\,\ mmmm\ dd\,\ yyyy"/>
    <numFmt numFmtId="165" formatCode="h:mm:ss;@"/>
    <numFmt numFmtId="166" formatCode=";;;"/>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0"/>
      <name val="Arial"/>
      <family val="2"/>
    </font>
    <font>
      <sz val="11"/>
      <name val="Arial"/>
      <family val="2"/>
    </font>
    <font>
      <b/>
      <u/>
      <sz val="11"/>
      <name val="Arial"/>
      <family val="2"/>
    </font>
    <font>
      <b/>
      <sz val="12"/>
      <color theme="0"/>
      <name val="Arial"/>
      <family val="2"/>
    </font>
    <font>
      <sz val="11"/>
      <color theme="1"/>
      <name val="Arial"/>
      <family val="2"/>
    </font>
    <font>
      <b/>
      <sz val="11"/>
      <name val="Arial"/>
      <family val="2"/>
    </font>
    <font>
      <sz val="11"/>
      <name val="Calibri"/>
      <family val="2"/>
      <scheme val="minor"/>
    </font>
    <font>
      <b/>
      <sz val="11"/>
      <color theme="1"/>
      <name val="Arial"/>
      <family val="2"/>
    </font>
    <font>
      <b/>
      <sz val="11"/>
      <name val="Calibri"/>
      <family val="2"/>
      <scheme val="minor"/>
    </font>
    <font>
      <sz val="12"/>
      <name val="Calibri"/>
      <family val="2"/>
      <scheme val="minor"/>
    </font>
    <font>
      <sz val="12"/>
      <color theme="0"/>
      <name val="Calibri"/>
      <family val="2"/>
      <scheme val="minor"/>
    </font>
    <font>
      <sz val="12"/>
      <color theme="1"/>
      <name val="Calibri"/>
      <family val="2"/>
      <scheme val="minor"/>
    </font>
    <font>
      <b/>
      <sz val="12"/>
      <color theme="1"/>
      <name val="Calibri"/>
      <family val="2"/>
      <scheme val="minor"/>
    </font>
    <font>
      <b/>
      <sz val="11"/>
      <color theme="0"/>
      <name val="Arial"/>
      <family val="2"/>
    </font>
    <font>
      <sz val="12"/>
      <color theme="1"/>
      <name val="Arial"/>
      <family val="2"/>
    </font>
    <font>
      <sz val="10"/>
      <name val="Arial"/>
      <family val="2"/>
    </font>
    <font>
      <sz val="11"/>
      <color theme="0"/>
      <name val="Arial"/>
      <family val="2"/>
    </font>
    <font>
      <u/>
      <sz val="11"/>
      <color theme="10"/>
      <name val="Arial"/>
      <family val="2"/>
    </font>
    <font>
      <b/>
      <sz val="12"/>
      <color theme="1"/>
      <name val="Arial"/>
      <family val="2"/>
    </font>
    <font>
      <u/>
      <sz val="16"/>
      <color theme="10"/>
      <name val="Calibri"/>
      <family val="2"/>
      <scheme val="minor"/>
    </font>
    <font>
      <sz val="12"/>
      <name val="Arial"/>
      <family val="2"/>
    </font>
    <font>
      <i/>
      <sz val="11"/>
      <color rgb="FFFF0000"/>
      <name val="Arial"/>
      <family val="2"/>
    </font>
  </fonts>
  <fills count="7">
    <fill>
      <patternFill patternType="none"/>
    </fill>
    <fill>
      <patternFill patternType="gray125"/>
    </fill>
    <fill>
      <patternFill patternType="solid">
        <fgColor rgb="FFAC0B3D"/>
        <bgColor indexed="64"/>
      </patternFill>
    </fill>
    <fill>
      <patternFill patternType="solid">
        <fgColor theme="0"/>
        <bgColor indexed="64"/>
      </patternFill>
    </fill>
    <fill>
      <patternFill patternType="solid">
        <fgColor rgb="FFFFFF00"/>
        <bgColor indexed="64"/>
      </patternFill>
    </fill>
    <fill>
      <patternFill patternType="solid">
        <fgColor rgb="FFB3A9A9"/>
        <bgColor indexed="64"/>
      </patternFill>
    </fill>
    <fill>
      <patternFill patternType="solid">
        <fgColor rgb="FFAF2747"/>
        <bgColor indexed="64"/>
      </patternFill>
    </fill>
  </fills>
  <borders count="5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double">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indexed="64"/>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top/>
      <bottom style="double">
        <color auto="1"/>
      </bottom>
      <diagonal/>
    </border>
    <border>
      <left style="thin">
        <color auto="1"/>
      </left>
      <right/>
      <top style="double">
        <color auto="1"/>
      </top>
      <bottom style="double">
        <color auto="1"/>
      </bottom>
      <diagonal/>
    </border>
    <border>
      <left style="double">
        <color auto="1"/>
      </left>
      <right/>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diagonal/>
    </border>
    <border>
      <left style="thin">
        <color auto="1"/>
      </left>
      <right style="double">
        <color auto="1"/>
      </right>
      <top style="double">
        <color auto="1"/>
      </top>
      <bottom/>
      <diagonal/>
    </border>
    <border>
      <left/>
      <right style="double">
        <color auto="1"/>
      </right>
      <top style="double">
        <color auto="1"/>
      </top>
      <bottom style="thin">
        <color auto="1"/>
      </bottom>
      <diagonal/>
    </border>
    <border>
      <left/>
      <right/>
      <top style="thin">
        <color indexed="64"/>
      </top>
      <bottom style="thin">
        <color indexed="64"/>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indexed="64"/>
      </left>
      <right/>
      <top/>
      <bottom style="thin">
        <color indexed="64"/>
      </bottom>
      <diagonal/>
    </border>
    <border>
      <left/>
      <right style="thin">
        <color auto="1"/>
      </right>
      <top/>
      <bottom style="thin">
        <color auto="1"/>
      </bottom>
      <diagonal/>
    </border>
    <border>
      <left style="double">
        <color auto="1"/>
      </left>
      <right/>
      <top/>
      <bottom style="double">
        <color auto="1"/>
      </bottom>
      <diagonal/>
    </border>
    <border>
      <left/>
      <right style="double">
        <color auto="1"/>
      </right>
      <top style="thin">
        <color indexed="64"/>
      </top>
      <bottom style="double">
        <color auto="1"/>
      </bottom>
      <diagonal/>
    </border>
    <border>
      <left style="double">
        <color auto="1"/>
      </left>
      <right style="thin">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double">
        <color auto="1"/>
      </right>
      <top/>
      <bottom style="thin">
        <color auto="1"/>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20" fillId="0" borderId="0"/>
  </cellStyleXfs>
  <cellXfs count="159">
    <xf numFmtId="0" fontId="0" fillId="0" borderId="0" xfId="0"/>
    <xf numFmtId="0" fontId="0" fillId="3" borderId="0" xfId="0"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3" fillId="4" borderId="0" xfId="0" applyFont="1" applyFill="1" applyAlignment="1">
      <alignment vertical="center" wrapText="1"/>
    </xf>
    <xf numFmtId="0" fontId="9" fillId="3" borderId="12" xfId="0" applyFont="1" applyFill="1" applyBorder="1" applyAlignment="1">
      <alignmen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vertical="center" wrapText="1"/>
    </xf>
    <xf numFmtId="0" fontId="9" fillId="3" borderId="19" xfId="0" applyFont="1" applyFill="1" applyBorder="1" applyAlignment="1">
      <alignment horizontal="left" vertical="center" wrapText="1"/>
    </xf>
    <xf numFmtId="0" fontId="0" fillId="3" borderId="20" xfId="0"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9" fillId="3" borderId="4" xfId="0" applyFont="1" applyFill="1" applyBorder="1" applyAlignment="1">
      <alignment horizontal="center" vertical="center" wrapText="1"/>
    </xf>
    <xf numFmtId="0" fontId="12" fillId="5" borderId="21" xfId="0"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1" fillId="0" borderId="0" xfId="0" applyFont="1"/>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6" fillId="3" borderId="0" xfId="0" applyFont="1" applyFill="1" applyAlignment="1">
      <alignment horizontal="center" vertical="center" wrapText="1"/>
    </xf>
    <xf numFmtId="0" fontId="11" fillId="3" borderId="20" xfId="0" applyFont="1" applyFill="1" applyBorder="1" applyAlignment="1">
      <alignment horizontal="center" vertical="center" wrapText="1"/>
    </xf>
    <xf numFmtId="9" fontId="3" fillId="3" borderId="20" xfId="2" applyFont="1" applyFill="1" applyBorder="1" applyAlignment="1">
      <alignment horizontal="center" vertical="center" wrapText="1"/>
    </xf>
    <xf numFmtId="166" fontId="17" fillId="3" borderId="0" xfId="0" applyNumberFormat="1" applyFont="1" applyFill="1" applyAlignment="1">
      <alignment horizontal="center" vertical="center" wrapText="1"/>
    </xf>
    <xf numFmtId="0" fontId="0" fillId="3" borderId="0" xfId="0" applyFill="1" applyAlignment="1">
      <alignment horizontal="center" vertical="center" wrapText="1"/>
    </xf>
    <xf numFmtId="0" fontId="3" fillId="3" borderId="0" xfId="0" applyFont="1" applyFill="1" applyAlignment="1">
      <alignment horizontal="center" vertical="center" wrapText="1"/>
    </xf>
    <xf numFmtId="0" fontId="12" fillId="5" borderId="24" xfId="0" applyFont="1" applyFill="1" applyBorder="1" applyAlignment="1" applyProtection="1">
      <alignment horizontal="center" vertical="center" wrapText="1"/>
      <protection locked="0" hidden="1"/>
    </xf>
    <xf numFmtId="44" fontId="9" fillId="3" borderId="24" xfId="1" applyFont="1" applyFill="1" applyBorder="1" applyAlignment="1" applyProtection="1">
      <alignment horizontal="center" vertical="center" wrapText="1"/>
      <protection hidden="1"/>
    </xf>
    <xf numFmtId="44" fontId="9" fillId="3" borderId="25" xfId="1" applyFont="1" applyFill="1" applyBorder="1" applyAlignment="1" applyProtection="1">
      <alignment horizontal="center" vertical="center" wrapText="1"/>
      <protection hidden="1"/>
    </xf>
    <xf numFmtId="0" fontId="12" fillId="5" borderId="15" xfId="0" applyFont="1" applyFill="1" applyBorder="1" applyAlignment="1" applyProtection="1">
      <alignment horizontal="center" vertical="center" wrapText="1"/>
      <protection locked="0" hidden="1"/>
    </xf>
    <xf numFmtId="44" fontId="9" fillId="3" borderId="15" xfId="1" applyFont="1" applyFill="1" applyBorder="1" applyAlignment="1" applyProtection="1">
      <alignment horizontal="center" vertical="center" wrapText="1"/>
      <protection hidden="1"/>
    </xf>
    <xf numFmtId="44" fontId="0" fillId="3" borderId="0" xfId="0" applyNumberFormat="1" applyFill="1" applyAlignment="1">
      <alignment vertical="center" wrapText="1"/>
    </xf>
    <xf numFmtId="0" fontId="19" fillId="3" borderId="0" xfId="0" applyFont="1" applyFill="1" applyAlignment="1" applyProtection="1">
      <alignment horizontal="center" vertical="center" wrapText="1"/>
      <protection hidden="1"/>
    </xf>
    <xf numFmtId="0" fontId="12" fillId="3" borderId="0" xfId="0" applyFont="1" applyFill="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44" fontId="9" fillId="3" borderId="19" xfId="1" applyFont="1" applyFill="1" applyBorder="1" applyAlignment="1" applyProtection="1">
      <alignment horizontal="center" vertical="center" wrapText="1"/>
      <protection hidden="1"/>
    </xf>
    <xf numFmtId="9" fontId="18" fillId="6" borderId="31" xfId="1" applyNumberFormat="1" applyFont="1" applyFill="1" applyBorder="1" applyAlignment="1" applyProtection="1">
      <alignment horizontal="center" vertical="center" wrapText="1"/>
      <protection hidden="1"/>
    </xf>
    <xf numFmtId="44" fontId="11" fillId="3" borderId="0" xfId="0" applyNumberFormat="1" applyFont="1" applyFill="1" applyAlignment="1">
      <alignment vertical="center" wrapText="1"/>
    </xf>
    <xf numFmtId="0" fontId="21" fillId="3" borderId="0" xfId="0" applyFont="1" applyFill="1" applyAlignment="1">
      <alignment vertical="center" wrapText="1"/>
    </xf>
    <xf numFmtId="0" fontId="3" fillId="3" borderId="0" xfId="3" applyFont="1" applyFill="1" applyBorder="1" applyAlignment="1" applyProtection="1">
      <alignment horizontal="left" vertical="center" wrapText="1"/>
      <protection locked="0"/>
    </xf>
    <xf numFmtId="0" fontId="9" fillId="3" borderId="0" xfId="0" applyFont="1" applyFill="1" applyAlignment="1">
      <alignment vertical="center" wrapText="1"/>
    </xf>
    <xf numFmtId="0" fontId="22" fillId="3" borderId="0" xfId="3" applyFont="1" applyFill="1" applyBorder="1" applyAlignment="1" applyProtection="1">
      <alignment horizontal="center" vertical="center" wrapText="1"/>
      <protection locked="0"/>
    </xf>
    <xf numFmtId="44" fontId="18" fillId="6" borderId="27" xfId="1" applyFont="1" applyFill="1" applyBorder="1" applyAlignment="1" applyProtection="1">
      <alignment horizontal="right" vertical="center" wrapText="1"/>
      <protection hidden="1"/>
    </xf>
    <xf numFmtId="0" fontId="21" fillId="3" borderId="0" xfId="3" applyFont="1" applyFill="1" applyBorder="1" applyAlignment="1" applyProtection="1">
      <alignment horizontal="left" vertical="center" wrapText="1"/>
      <protection locked="0"/>
    </xf>
    <xf numFmtId="4" fontId="0" fillId="3" borderId="0" xfId="0" applyNumberFormat="1" applyFill="1" applyAlignment="1">
      <alignment horizontal="center" vertical="center" wrapText="1"/>
    </xf>
    <xf numFmtId="0" fontId="21" fillId="2" borderId="7" xfId="0" applyFont="1" applyFill="1" applyBorder="1" applyAlignment="1">
      <alignment vertical="center" wrapText="1"/>
    </xf>
    <xf numFmtId="4" fontId="21" fillId="2" borderId="10" xfId="0" applyNumberFormat="1" applyFont="1" applyFill="1" applyBorder="1" applyAlignment="1">
      <alignment horizontal="left" vertical="center" wrapText="1"/>
    </xf>
    <xf numFmtId="0" fontId="21" fillId="2" borderId="12" xfId="0" applyFont="1" applyFill="1" applyBorder="1" applyAlignment="1">
      <alignment vertical="center" wrapText="1"/>
    </xf>
    <xf numFmtId="4" fontId="21" fillId="2" borderId="15" xfId="0" applyNumberFormat="1" applyFont="1" applyFill="1" applyBorder="1" applyAlignment="1">
      <alignment horizontal="left" vertical="center" wrapText="1"/>
    </xf>
    <xf numFmtId="0" fontId="21" fillId="2" borderId="28" xfId="0" applyFont="1" applyFill="1" applyBorder="1" applyAlignment="1">
      <alignment vertical="center" wrapText="1"/>
    </xf>
    <xf numFmtId="0" fontId="18" fillId="0" borderId="0" xfId="0" applyFont="1" applyAlignment="1">
      <alignment vertical="center" wrapText="1"/>
    </xf>
    <xf numFmtId="0" fontId="18" fillId="2" borderId="0" xfId="0" applyFont="1" applyFill="1" applyAlignment="1">
      <alignment vertical="center" wrapText="1"/>
    </xf>
    <xf numFmtId="0" fontId="9" fillId="3" borderId="0" xfId="0" applyFont="1" applyFill="1" applyAlignment="1">
      <alignment horizontal="center" vertical="center" wrapText="1"/>
    </xf>
    <xf numFmtId="44" fontId="0" fillId="3" borderId="0" xfId="1" applyFont="1" applyFill="1" applyBorder="1" applyAlignment="1">
      <alignment horizontal="center" vertical="center" wrapText="1"/>
    </xf>
    <xf numFmtId="44" fontId="0" fillId="3" borderId="0" xfId="1" applyFont="1" applyFill="1" applyAlignment="1">
      <alignment horizontal="center" vertical="center" wrapText="1"/>
    </xf>
    <xf numFmtId="0" fontId="12" fillId="0" borderId="0" xfId="0" applyFont="1" applyBorder="1" applyAlignment="1" applyProtection="1">
      <alignment horizontal="left" vertical="center" wrapText="1"/>
      <protection locked="0" hidden="1"/>
    </xf>
    <xf numFmtId="0" fontId="0" fillId="3" borderId="0" xfId="0" applyFill="1" applyBorder="1" applyAlignment="1">
      <alignment vertical="center" wrapText="1"/>
    </xf>
    <xf numFmtId="44" fontId="9" fillId="3" borderId="40" xfId="1" applyFont="1" applyFill="1" applyBorder="1" applyAlignment="1" applyProtection="1">
      <alignment horizontal="center" vertical="center" wrapText="1"/>
      <protection hidden="1"/>
    </xf>
    <xf numFmtId="0" fontId="12" fillId="5" borderId="19" xfId="0" applyFont="1" applyFill="1" applyBorder="1" applyAlignment="1" applyProtection="1">
      <alignment horizontal="center" vertical="center" wrapText="1"/>
      <protection locked="0" hidden="1"/>
    </xf>
    <xf numFmtId="44" fontId="9" fillId="3" borderId="41" xfId="1" applyFont="1" applyFill="1" applyBorder="1" applyAlignment="1" applyProtection="1">
      <alignment horizontal="center" vertical="center" wrapText="1"/>
      <protection hidden="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23" xfId="0" applyFont="1" applyFill="1" applyBorder="1" applyAlignment="1">
      <alignment horizontal="center" vertical="center" wrapText="1"/>
    </xf>
    <xf numFmtId="4" fontId="18" fillId="2" borderId="43"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21" fillId="2" borderId="37" xfId="0" applyFont="1" applyFill="1" applyBorder="1" applyAlignment="1">
      <alignment horizontal="left" vertical="center" wrapText="1"/>
    </xf>
    <xf numFmtId="0" fontId="9" fillId="3" borderId="39" xfId="0" applyFont="1" applyFill="1" applyBorder="1" applyAlignment="1">
      <alignment vertical="center" wrapText="1"/>
    </xf>
    <xf numFmtId="0" fontId="9" fillId="3"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18" fillId="0" borderId="0" xfId="0" applyFont="1" applyBorder="1" applyAlignment="1">
      <alignment vertical="center" wrapText="1"/>
    </xf>
    <xf numFmtId="0" fontId="0" fillId="3" borderId="0" xfId="0" applyFill="1" applyBorder="1" applyAlignment="1">
      <alignment horizontal="center" vertical="center" wrapText="1"/>
    </xf>
    <xf numFmtId="44" fontId="18" fillId="6" borderId="31" xfId="1" applyFont="1" applyFill="1" applyBorder="1" applyAlignment="1" applyProtection="1">
      <alignment horizontal="right" vertical="center" wrapText="1"/>
      <protection hidden="1"/>
    </xf>
    <xf numFmtId="0" fontId="12" fillId="5" borderId="10" xfId="0" applyFont="1" applyFill="1" applyBorder="1" applyAlignment="1" applyProtection="1">
      <alignment horizontal="center" vertical="center" wrapText="1"/>
      <protection locked="0" hidden="1"/>
    </xf>
    <xf numFmtId="44" fontId="9" fillId="3" borderId="10" xfId="1" applyFont="1" applyFill="1" applyBorder="1" applyAlignment="1" applyProtection="1">
      <alignment horizontal="center" vertical="center" wrapText="1"/>
      <protection hidden="1"/>
    </xf>
    <xf numFmtId="44" fontId="9" fillId="3" borderId="45" xfId="1" applyFont="1" applyFill="1" applyBorder="1" applyAlignment="1" applyProtection="1">
      <alignment horizontal="center" vertical="center" wrapText="1"/>
      <protection hidden="1"/>
    </xf>
    <xf numFmtId="0" fontId="0" fillId="3" borderId="13" xfId="0" applyFill="1" applyBorder="1" applyAlignment="1">
      <alignment horizontal="center" vertical="center" wrapText="1"/>
    </xf>
    <xf numFmtId="0" fontId="0" fillId="3" borderId="31" xfId="0"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textRotation="180" wrapText="1"/>
    </xf>
    <xf numFmtId="0" fontId="8" fillId="3" borderId="2" xfId="0"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quotePrefix="1" applyFont="1" applyFill="1" applyAlignment="1">
      <alignment vertical="center" wrapText="1"/>
    </xf>
    <xf numFmtId="20" fontId="3" fillId="3" borderId="0" xfId="0" applyNumberFormat="1" applyFont="1" applyFill="1" applyAlignment="1">
      <alignment vertical="center" wrapText="1"/>
    </xf>
    <xf numFmtId="0" fontId="9" fillId="3" borderId="10" xfId="0" applyFont="1" applyFill="1" applyBorder="1" applyAlignment="1" applyProtection="1">
      <alignment horizontal="left" vertical="center" wrapText="1"/>
      <protection locked="0" hidden="1"/>
    </xf>
    <xf numFmtId="0" fontId="9" fillId="3" borderId="15" xfId="0" applyFont="1" applyFill="1" applyBorder="1" applyAlignment="1" applyProtection="1">
      <alignment horizontal="left" vertical="center" wrapText="1"/>
      <protection locked="0" hidden="1"/>
    </xf>
    <xf numFmtId="0" fontId="9" fillId="3" borderId="19" xfId="0" applyFont="1" applyFill="1" applyBorder="1" applyAlignment="1" applyProtection="1">
      <alignment horizontal="left" vertical="center" wrapText="1"/>
      <protection locked="0" hidden="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3" xfId="0" applyBorder="1" applyAlignment="1">
      <alignment vertical="center" wrapText="1"/>
    </xf>
    <xf numFmtId="0" fontId="9" fillId="3" borderId="0" xfId="0" applyFont="1" applyFill="1" applyAlignment="1">
      <alignment horizontal="center" vertical="center" wrapText="1"/>
    </xf>
    <xf numFmtId="0" fontId="18" fillId="6" borderId="26" xfId="0" applyFont="1" applyFill="1" applyBorder="1" applyAlignment="1" applyProtection="1">
      <alignment horizontal="center" vertical="center" wrapText="1"/>
      <protection hidden="1"/>
    </xf>
    <xf numFmtId="0" fontId="18" fillId="6" borderId="11" xfId="0" applyFont="1" applyFill="1" applyBorder="1" applyAlignment="1" applyProtection="1">
      <alignment horizontal="center" vertical="center" wrapText="1"/>
      <protection hidden="1"/>
    </xf>
    <xf numFmtId="44" fontId="12" fillId="3" borderId="8" xfId="1" applyFont="1" applyFill="1" applyBorder="1" applyAlignment="1" applyProtection="1">
      <alignment horizontal="center" vertical="center" wrapText="1"/>
      <protection hidden="1"/>
    </xf>
    <xf numFmtId="44" fontId="12" fillId="3" borderId="30" xfId="1" applyFont="1" applyFill="1" applyBorder="1" applyAlignment="1" applyProtection="1">
      <alignment horizontal="center" vertical="center" wrapText="1"/>
      <protection hidden="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5" borderId="35" xfId="0" applyFont="1" applyFill="1" applyBorder="1" applyAlignment="1" applyProtection="1">
      <alignment horizontal="center" vertical="center" wrapText="1"/>
      <protection locked="0"/>
    </xf>
    <xf numFmtId="0" fontId="12" fillId="5" borderId="36" xfId="0" applyFont="1" applyFill="1" applyBorder="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2" fillId="3" borderId="0" xfId="0" applyFont="1" applyFill="1" applyAlignment="1">
      <alignment horizontal="center" vertical="center"/>
    </xf>
    <xf numFmtId="0" fontId="12" fillId="5" borderId="31" xfId="0" applyFont="1" applyFill="1" applyBorder="1" applyAlignment="1" applyProtection="1">
      <alignment horizontal="center" vertical="center" wrapText="1"/>
      <protection locked="0"/>
    </xf>
    <xf numFmtId="0" fontId="12" fillId="5" borderId="32" xfId="0" applyFont="1" applyFill="1" applyBorder="1" applyAlignment="1" applyProtection="1">
      <alignment horizontal="center" vertical="center" wrapText="1"/>
      <protection locked="0"/>
    </xf>
    <xf numFmtId="0" fontId="23" fillId="5" borderId="33" xfId="0" applyFont="1" applyFill="1" applyBorder="1" applyAlignment="1" applyProtection="1">
      <alignment horizontal="center" vertical="center" wrapText="1"/>
      <protection locked="0"/>
    </xf>
    <xf numFmtId="0" fontId="23" fillId="5" borderId="34" xfId="0" applyFont="1" applyFill="1" applyBorder="1" applyAlignment="1" applyProtection="1">
      <alignment horizontal="center" vertical="center" wrapText="1"/>
      <protection locked="0"/>
    </xf>
    <xf numFmtId="0" fontId="23" fillId="5" borderId="38" xfId="0" applyFont="1" applyFill="1" applyBorder="1" applyAlignment="1" applyProtection="1">
      <alignment horizontal="center" vertical="center" wrapText="1"/>
      <protection locked="0"/>
    </xf>
    <xf numFmtId="0" fontId="9" fillId="3" borderId="19" xfId="0" applyFont="1" applyFill="1" applyBorder="1" applyAlignment="1" applyProtection="1">
      <alignment horizontal="left" vertical="center" wrapText="1"/>
      <protection hidden="1"/>
    </xf>
    <xf numFmtId="0" fontId="8" fillId="2" borderId="39"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center" vertical="center" wrapText="1"/>
      <protection hidden="1"/>
    </xf>
    <xf numFmtId="0" fontId="8" fillId="2" borderId="16"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left" vertical="center" wrapText="1"/>
      <protection hidden="1"/>
    </xf>
    <xf numFmtId="0" fontId="9" fillId="3" borderId="15" xfId="0" applyFont="1" applyFill="1" applyBorder="1" applyAlignment="1" applyProtection="1">
      <alignment horizontal="left" vertical="center" wrapText="1"/>
      <protection hidden="1"/>
    </xf>
    <xf numFmtId="0" fontId="8" fillId="2" borderId="7"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left" vertical="center" wrapText="1"/>
      <protection hidden="1"/>
    </xf>
    <xf numFmtId="165" fontId="10" fillId="5" borderId="17" xfId="0" applyNumberFormat="1" applyFont="1" applyFill="1" applyBorder="1" applyAlignment="1" applyProtection="1">
      <alignment horizontal="center" vertical="center" wrapText="1"/>
      <protection locked="0"/>
    </xf>
    <xf numFmtId="165" fontId="10" fillId="5" borderId="18" xfId="0" applyNumberFormat="1" applyFont="1" applyFill="1" applyBorder="1" applyAlignment="1" applyProtection="1">
      <alignment horizontal="center" vertical="center" wrapText="1"/>
      <protection locked="0"/>
    </xf>
    <xf numFmtId="0" fontId="8" fillId="2" borderId="44" xfId="0" applyFont="1" applyFill="1" applyBorder="1" applyAlignment="1">
      <alignment horizontal="center" vertical="center" wrapText="1"/>
    </xf>
    <xf numFmtId="0" fontId="8" fillId="2" borderId="23" xfId="0" applyFont="1" applyFill="1" applyBorder="1" applyAlignment="1">
      <alignment horizontal="center" vertical="center" wrapText="1"/>
    </xf>
    <xf numFmtId="165" fontId="10" fillId="5" borderId="34" xfId="0" applyNumberFormat="1" applyFont="1" applyFill="1" applyBorder="1" applyAlignment="1" applyProtection="1">
      <alignment horizontal="center" vertical="center" wrapText="1"/>
      <protection locked="0"/>
    </xf>
    <xf numFmtId="165" fontId="10" fillId="5" borderId="38" xfId="0" applyNumberFormat="1" applyFont="1" applyFill="1" applyBorder="1" applyAlignment="1" applyProtection="1">
      <alignment horizontal="center" vertical="center" wrapText="1"/>
      <protection locked="0"/>
    </xf>
    <xf numFmtId="0" fontId="9" fillId="3" borderId="8"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9" xfId="0" applyFont="1" applyFill="1" applyBorder="1" applyAlignment="1" applyProtection="1">
      <alignment horizontal="left" vertical="center" wrapText="1"/>
      <protection hidden="1"/>
    </xf>
    <xf numFmtId="0" fontId="9" fillId="3" borderId="13" xfId="0" applyFont="1" applyFill="1" applyBorder="1" applyAlignment="1" applyProtection="1">
      <alignment horizontal="left" vertical="center" wrapText="1"/>
      <protection hidden="1"/>
    </xf>
    <xf numFmtId="0" fontId="9" fillId="3" borderId="31" xfId="0" applyFont="1" applyFill="1" applyBorder="1" applyAlignment="1" applyProtection="1">
      <alignment horizontal="left" vertical="center" wrapText="1"/>
      <protection hidden="1"/>
    </xf>
    <xf numFmtId="0" fontId="9" fillId="3" borderId="14" xfId="0" applyFont="1" applyFill="1" applyBorder="1" applyAlignment="1" applyProtection="1">
      <alignment horizontal="left" vertical="center" wrapText="1"/>
      <protection hidden="1"/>
    </xf>
    <xf numFmtId="0" fontId="10" fillId="5" borderId="13"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10" fillId="5" borderId="8" xfId="0" applyNumberFormat="1" applyFont="1" applyFill="1" applyBorder="1" applyAlignment="1" applyProtection="1">
      <alignment horizontal="center" vertical="center" wrapText="1"/>
      <protection locked="0"/>
    </xf>
    <xf numFmtId="164" fontId="10" fillId="5" borderId="9" xfId="0" applyNumberFormat="1" applyFont="1" applyFill="1" applyBorder="1" applyAlignment="1" applyProtection="1">
      <alignment horizontal="center" vertical="center" wrapText="1"/>
      <protection locked="0"/>
    </xf>
    <xf numFmtId="0" fontId="10" fillId="5" borderId="31" xfId="0" applyFont="1" applyFill="1" applyBorder="1" applyAlignment="1" applyProtection="1">
      <alignment horizontal="center" vertical="center" wrapText="1"/>
      <protection locked="0"/>
    </xf>
    <xf numFmtId="0" fontId="10" fillId="5" borderId="32" xfId="0" applyFont="1" applyFill="1" applyBorder="1" applyAlignment="1" applyProtection="1">
      <alignment horizontal="center" vertical="center" wrapText="1"/>
      <protection locked="0"/>
    </xf>
    <xf numFmtId="164" fontId="24" fillId="5" borderId="8" xfId="3" applyNumberFormat="1" applyFont="1" applyFill="1" applyBorder="1" applyAlignment="1" applyProtection="1">
      <alignment vertical="center" wrapText="1"/>
      <protection locked="0"/>
    </xf>
    <xf numFmtId="164" fontId="24" fillId="5" borderId="11" xfId="3" applyNumberFormat="1" applyFont="1" applyFill="1" applyBorder="1" applyAlignment="1" applyProtection="1">
      <alignment vertical="center" wrapText="1"/>
      <protection locked="0"/>
    </xf>
    <xf numFmtId="164" fontId="24" fillId="5" borderId="30" xfId="3" applyNumberFormat="1" applyFont="1" applyFill="1" applyBorder="1" applyAlignment="1" applyProtection="1">
      <alignment vertical="center" wrapText="1"/>
      <protection locked="0"/>
    </xf>
    <xf numFmtId="0" fontId="9" fillId="3" borderId="17" xfId="0" applyFont="1" applyFill="1" applyBorder="1" applyAlignment="1" applyProtection="1">
      <alignment horizontal="center" vertical="center" wrapText="1"/>
      <protection hidden="1"/>
    </xf>
    <xf numFmtId="0" fontId="9" fillId="3" borderId="34" xfId="0" applyFont="1" applyFill="1" applyBorder="1" applyAlignment="1" applyProtection="1">
      <alignment horizontal="center" vertical="center" wrapText="1"/>
      <protection hidden="1"/>
    </xf>
    <xf numFmtId="0" fontId="9" fillId="3" borderId="18"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25" fillId="3" borderId="1" xfId="0" applyFont="1" applyFill="1" applyBorder="1" applyAlignment="1" applyProtection="1">
      <alignment horizontal="center" vertical="center" wrapText="1"/>
      <protection hidden="1"/>
    </xf>
    <xf numFmtId="0" fontId="0" fillId="0" borderId="2" xfId="0" applyFont="1" applyBorder="1" applyAlignment="1">
      <alignment vertical="center" wrapText="1"/>
    </xf>
    <xf numFmtId="0" fontId="0" fillId="0" borderId="3" xfId="0" applyFont="1" applyBorder="1" applyAlignment="1">
      <alignment vertical="center" wrapText="1"/>
    </xf>
    <xf numFmtId="0" fontId="26" fillId="3" borderId="46" xfId="0" applyFont="1" applyFill="1" applyBorder="1" applyAlignment="1" applyProtection="1">
      <alignment horizontal="center" vertical="center" wrapText="1"/>
      <protection hidden="1"/>
    </xf>
    <xf numFmtId="0" fontId="0" fillId="0" borderId="47" xfId="0" applyFont="1" applyBorder="1" applyAlignment="1">
      <alignment vertical="center" wrapText="1"/>
    </xf>
    <xf numFmtId="0" fontId="26" fillId="3" borderId="0" xfId="0" applyFont="1" applyFill="1" applyAlignment="1" applyProtection="1">
      <alignment horizontal="center" vertical="center" wrapText="1"/>
      <protection hidden="1"/>
    </xf>
    <xf numFmtId="0" fontId="0" fillId="0" borderId="48" xfId="0" applyFont="1" applyBorder="1" applyAlignment="1">
      <alignment vertical="center" wrapText="1"/>
    </xf>
    <xf numFmtId="0" fontId="0" fillId="0" borderId="0" xfId="0" applyFont="1" applyAlignment="1">
      <alignment vertical="center" wrapText="1"/>
    </xf>
    <xf numFmtId="0" fontId="0" fillId="0" borderId="20" xfId="0" applyFont="1" applyBorder="1" applyAlignment="1">
      <alignment vertical="center" wrapText="1"/>
    </xf>
    <xf numFmtId="0" fontId="0" fillId="0" borderId="49" xfId="0" applyFont="1" applyBorder="1" applyAlignment="1">
      <alignment vertical="center" wrapText="1"/>
    </xf>
  </cellXfs>
  <cellStyles count="5">
    <cellStyle name="Lien hypertexte" xfId="3" builtinId="8"/>
    <cellStyle name="Monétaire" xfId="1" builtinId="4"/>
    <cellStyle name="Normal" xfId="0" builtinId="0"/>
    <cellStyle name="Normal 2" xfId="4" xr:uid="{DEB7CF73-444B-43CC-8B01-A6C03937E987}"/>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215901</xdr:colOff>
      <xdr:row>1</xdr:row>
      <xdr:rowOff>25401</xdr:rowOff>
    </xdr:from>
    <xdr:to>
      <xdr:col>0</xdr:col>
      <xdr:colOff>866775</xdr:colOff>
      <xdr:row>1</xdr:row>
      <xdr:rowOff>730250</xdr:rowOff>
    </xdr:to>
    <xdr:pic>
      <xdr:nvPicPr>
        <xdr:cNvPr id="2" name="Image 1">
          <a:extLst>
            <a:ext uri="{FF2B5EF4-FFF2-40B4-BE49-F238E27FC236}">
              <a16:creationId xmlns:a16="http://schemas.microsoft.com/office/drawing/2014/main" id="{1A12AD7C-2033-4B87-84EB-392886E12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1" y="330201"/>
          <a:ext cx="647699" cy="7080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ctAGRrivesdefrance@caissedesdepot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3C828-97F7-414E-9792-EE67C163A9AB}">
  <sheetPr>
    <pageSetUpPr fitToPage="1"/>
  </sheetPr>
  <dimension ref="A1:AI62"/>
  <sheetViews>
    <sheetView tabSelected="1" zoomScale="70" zoomScaleNormal="70" workbookViewId="0">
      <selection activeCell="A39" sqref="A39:J39"/>
    </sheetView>
  </sheetViews>
  <sheetFormatPr baseColWidth="10" defaultColWidth="11.5703125" defaultRowHeight="15" x14ac:dyDescent="0.25"/>
  <cols>
    <col min="1" max="1" width="42.85546875" style="1" customWidth="1"/>
    <col min="2" max="2" width="15.140625" style="1" customWidth="1"/>
    <col min="3" max="3" width="26.85546875" style="1" customWidth="1"/>
    <col min="4" max="4" width="39.28515625" style="1" customWidth="1"/>
    <col min="5" max="5" width="6.42578125" style="1" customWidth="1"/>
    <col min="6" max="7" width="5.140625" style="1" customWidth="1"/>
    <col min="8" max="8" width="16.28515625" style="53" customWidth="1"/>
    <col min="9" max="9" width="9.7109375" style="43" bestFit="1" customWidth="1"/>
    <col min="10" max="10" width="19.28515625" style="43" customWidth="1"/>
    <col min="11" max="11" width="11.5703125" style="1"/>
    <col min="12" max="12" width="11.42578125" style="1" customWidth="1"/>
    <col min="13" max="13" width="0" style="2" hidden="1" customWidth="1"/>
    <col min="14" max="14" width="23.42578125" style="2" hidden="1" customWidth="1"/>
    <col min="15" max="15" width="33.7109375" style="2" hidden="1" customWidth="1"/>
    <col min="16" max="16" width="25.7109375" style="2" hidden="1" customWidth="1"/>
    <col min="17" max="17" width="21.85546875" style="2" customWidth="1"/>
    <col min="18" max="18" width="12.140625" style="2" customWidth="1"/>
    <col min="19" max="19" width="20.7109375" style="2" customWidth="1"/>
    <col min="20" max="20" width="20.140625" style="3" customWidth="1"/>
    <col min="21" max="21" width="11.42578125" style="1" customWidth="1"/>
    <col min="22" max="16384" width="11.5703125" style="1"/>
  </cols>
  <sheetData>
    <row r="1" spans="1:20" ht="24" customHeight="1" thickTop="1" thickBot="1" x14ac:dyDescent="0.3">
      <c r="A1" s="129" t="s">
        <v>63</v>
      </c>
      <c r="B1" s="130"/>
      <c r="C1" s="130"/>
      <c r="D1" s="130"/>
      <c r="E1" s="130"/>
      <c r="F1" s="130"/>
      <c r="G1" s="130"/>
      <c r="H1" s="130"/>
      <c r="I1" s="130"/>
      <c r="J1" s="131"/>
    </row>
    <row r="2" spans="1:20" ht="78" customHeight="1" thickTop="1" thickBot="1" x14ac:dyDescent="0.3">
      <c r="A2" s="132" t="s">
        <v>84</v>
      </c>
      <c r="B2" s="132"/>
      <c r="C2" s="132"/>
      <c r="D2" s="132"/>
      <c r="E2" s="132"/>
      <c r="F2" s="132"/>
      <c r="G2" s="132"/>
      <c r="H2" s="132"/>
      <c r="I2" s="132"/>
      <c r="J2" s="132"/>
      <c r="P2" s="11"/>
    </row>
    <row r="3" spans="1:20" ht="17.25" thickTop="1" thickBot="1" x14ac:dyDescent="0.3">
      <c r="A3" s="133" t="s">
        <v>0</v>
      </c>
      <c r="B3" s="134"/>
      <c r="C3" s="134"/>
      <c r="D3" s="134"/>
      <c r="E3" s="134"/>
      <c r="F3" s="134"/>
      <c r="G3" s="134"/>
      <c r="H3" s="134"/>
      <c r="I3" s="134"/>
      <c r="J3" s="135"/>
      <c r="N3" s="4" t="s">
        <v>1</v>
      </c>
      <c r="O3" s="2" t="s">
        <v>2</v>
      </c>
      <c r="P3" s="11"/>
      <c r="Q3" s="2">
        <v>6</v>
      </c>
      <c r="R3" s="2">
        <v>12.5</v>
      </c>
    </row>
    <row r="4" spans="1:20" ht="47.25" customHeight="1" thickTop="1" x14ac:dyDescent="0.25">
      <c r="A4" s="65" t="s">
        <v>52</v>
      </c>
      <c r="B4" s="136"/>
      <c r="C4" s="137"/>
      <c r="D4" s="66" t="s">
        <v>53</v>
      </c>
      <c r="E4" s="140" t="s">
        <v>69</v>
      </c>
      <c r="F4" s="141"/>
      <c r="G4" s="141"/>
      <c r="H4" s="141"/>
      <c r="I4" s="141"/>
      <c r="J4" s="142"/>
      <c r="N4" s="4" t="s">
        <v>4</v>
      </c>
      <c r="O4" s="2" t="s">
        <v>5</v>
      </c>
      <c r="P4" s="11"/>
      <c r="Q4" s="2">
        <v>16</v>
      </c>
      <c r="R4" s="2">
        <v>2.5</v>
      </c>
    </row>
    <row r="5" spans="1:20" ht="43.5" customHeight="1" x14ac:dyDescent="0.25">
      <c r="A5" s="5" t="s">
        <v>3</v>
      </c>
      <c r="B5" s="127"/>
      <c r="C5" s="128"/>
      <c r="D5" s="6" t="s">
        <v>54</v>
      </c>
      <c r="E5" s="127"/>
      <c r="F5" s="138"/>
      <c r="G5" s="138"/>
      <c r="H5" s="138"/>
      <c r="I5" s="138"/>
      <c r="J5" s="139"/>
      <c r="O5" s="2" t="s">
        <v>6</v>
      </c>
      <c r="P5" s="11"/>
      <c r="Q5" s="2">
        <v>26</v>
      </c>
      <c r="R5" s="2">
        <v>40</v>
      </c>
    </row>
    <row r="6" spans="1:20" ht="43.5" customHeight="1" thickBot="1" x14ac:dyDescent="0.3">
      <c r="A6" s="7" t="s">
        <v>7</v>
      </c>
      <c r="B6" s="115"/>
      <c r="C6" s="116"/>
      <c r="D6" s="8" t="s">
        <v>61</v>
      </c>
      <c r="E6" s="115"/>
      <c r="F6" s="119"/>
      <c r="G6" s="119"/>
      <c r="H6" s="119"/>
      <c r="I6" s="119"/>
      <c r="J6" s="120"/>
      <c r="O6" s="2" t="s">
        <v>8</v>
      </c>
      <c r="P6" s="11"/>
      <c r="Q6" s="2">
        <v>36</v>
      </c>
      <c r="R6" s="2">
        <v>50</v>
      </c>
    </row>
    <row r="7" spans="1:20" ht="10.15" customHeight="1" thickTop="1" thickBot="1" x14ac:dyDescent="0.3">
      <c r="A7" s="9"/>
      <c r="B7" s="9"/>
      <c r="C7" s="9"/>
      <c r="D7" s="10"/>
      <c r="E7" s="10"/>
      <c r="F7" s="10"/>
      <c r="G7" s="10"/>
      <c r="H7" s="10"/>
      <c r="I7" s="10"/>
      <c r="J7" s="10"/>
      <c r="K7" s="11"/>
      <c r="L7" s="11"/>
      <c r="O7" s="2" t="s">
        <v>9</v>
      </c>
      <c r="P7" s="11"/>
      <c r="Q7" s="2">
        <v>51</v>
      </c>
      <c r="R7" s="2">
        <v>60</v>
      </c>
    </row>
    <row r="8" spans="1:20" s="19" customFormat="1" ht="51.75" customHeight="1" thickTop="1" thickBot="1" x14ac:dyDescent="0.3">
      <c r="A8" s="12" t="s">
        <v>55</v>
      </c>
      <c r="B8" s="13"/>
      <c r="C8" s="14" t="s">
        <v>60</v>
      </c>
      <c r="D8" s="115"/>
      <c r="E8" s="119"/>
      <c r="F8" s="119"/>
      <c r="G8" s="119"/>
      <c r="H8" s="119"/>
      <c r="I8" s="119"/>
      <c r="J8" s="120"/>
      <c r="K8" s="15"/>
      <c r="L8" s="16"/>
      <c r="M8" s="17"/>
      <c r="N8" s="17"/>
      <c r="O8" s="2" t="s">
        <v>10</v>
      </c>
      <c r="P8" s="80"/>
      <c r="Q8" s="17">
        <v>20000000</v>
      </c>
      <c r="R8" s="17">
        <v>300</v>
      </c>
      <c r="S8" s="17"/>
      <c r="T8" s="18"/>
    </row>
    <row r="9" spans="1:20" ht="10.15" customHeight="1" thickTop="1" thickBot="1" x14ac:dyDescent="0.3">
      <c r="A9" s="9"/>
      <c r="B9" s="9"/>
      <c r="C9" s="9"/>
      <c r="D9" s="20"/>
      <c r="E9" s="20"/>
      <c r="F9" s="20"/>
      <c r="G9" s="20"/>
      <c r="H9" s="21">
        <v>0.1</v>
      </c>
      <c r="I9" s="22"/>
      <c r="J9" s="22"/>
      <c r="K9" s="11"/>
      <c r="L9" s="11"/>
      <c r="O9" s="2" t="s">
        <v>11</v>
      </c>
      <c r="P9" s="11"/>
    </row>
    <row r="10" spans="1:20" s="23" customFormat="1" ht="49.5" customHeight="1" thickTop="1" x14ac:dyDescent="0.25">
      <c r="A10" s="59" t="s">
        <v>12</v>
      </c>
      <c r="B10" s="60" t="s">
        <v>13</v>
      </c>
      <c r="C10" s="117" t="s">
        <v>14</v>
      </c>
      <c r="D10" s="118"/>
      <c r="E10" s="67"/>
      <c r="F10" s="67"/>
      <c r="G10" s="67"/>
      <c r="H10" s="61" t="s">
        <v>15</v>
      </c>
      <c r="I10" s="62" t="s">
        <v>16</v>
      </c>
      <c r="J10" s="63" t="s">
        <v>17</v>
      </c>
      <c r="M10" s="24"/>
      <c r="N10" s="24"/>
      <c r="O10" s="2" t="s">
        <v>18</v>
      </c>
      <c r="P10" s="10"/>
      <c r="Q10" s="24"/>
      <c r="R10" s="24"/>
      <c r="S10" s="24"/>
      <c r="T10" s="3"/>
    </row>
    <row r="11" spans="1:20" s="23" customFormat="1" ht="66.75" customHeight="1" x14ac:dyDescent="0.25">
      <c r="A11" s="74"/>
      <c r="B11" s="75"/>
      <c r="C11" s="75"/>
      <c r="D11" s="76"/>
      <c r="E11" s="78" t="s">
        <v>70</v>
      </c>
      <c r="F11" s="78" t="s">
        <v>71</v>
      </c>
      <c r="G11" s="78" t="s">
        <v>72</v>
      </c>
      <c r="H11" s="76"/>
      <c r="I11" s="76"/>
      <c r="J11" s="77"/>
      <c r="M11" s="24"/>
      <c r="N11" s="24"/>
      <c r="O11" s="81" t="s">
        <v>74</v>
      </c>
      <c r="P11" s="10"/>
      <c r="Q11" s="24"/>
      <c r="R11" s="24"/>
      <c r="S11" s="24"/>
      <c r="T11" s="3"/>
    </row>
    <row r="12" spans="1:20" ht="30" customHeight="1" x14ac:dyDescent="0.25">
      <c r="A12" s="113" t="s">
        <v>64</v>
      </c>
      <c r="B12" s="71"/>
      <c r="C12" s="114" t="s">
        <v>66</v>
      </c>
      <c r="D12" s="114"/>
      <c r="E12" s="83"/>
      <c r="F12" s="83"/>
      <c r="G12" s="83"/>
      <c r="H12" s="72">
        <f>14.2*1.0041</f>
        <v>14.25822</v>
      </c>
      <c r="I12" s="72" t="str">
        <f>IF(B12="","",(B12*H12))</f>
        <v/>
      </c>
      <c r="J12" s="73" t="str">
        <f>IF(B12="","",(I12*1.1))</f>
        <v/>
      </c>
      <c r="O12" s="2" t="s">
        <v>75</v>
      </c>
      <c r="P12" s="11"/>
    </row>
    <row r="13" spans="1:20" ht="30" customHeight="1" x14ac:dyDescent="0.25">
      <c r="A13" s="109"/>
      <c r="B13" s="28"/>
      <c r="C13" s="112" t="s">
        <v>67</v>
      </c>
      <c r="D13" s="112"/>
      <c r="E13" s="84"/>
      <c r="F13" s="84"/>
      <c r="G13" s="84"/>
      <c r="H13" s="29">
        <f>22.75*1.0041</f>
        <v>22.843274999999998</v>
      </c>
      <c r="I13" s="29" t="str">
        <f>IF(B13="","",(B13*H13))</f>
        <v/>
      </c>
      <c r="J13" s="56" t="str">
        <f>IF(B13="","",(I13*1.1))</f>
        <v/>
      </c>
      <c r="O13" s="2" t="s">
        <v>21</v>
      </c>
      <c r="P13" s="11"/>
    </row>
    <row r="14" spans="1:20" ht="30" customHeight="1" x14ac:dyDescent="0.25">
      <c r="A14" s="109"/>
      <c r="B14" s="28"/>
      <c r="C14" s="112" t="s">
        <v>65</v>
      </c>
      <c r="D14" s="112"/>
      <c r="E14" s="84"/>
      <c r="F14" s="84"/>
      <c r="G14" s="84"/>
      <c r="H14" s="29">
        <f>14.25*1.0041</f>
        <v>14.308425</v>
      </c>
      <c r="I14" s="29" t="str">
        <f>IF(B14="","",(B14*H14))</f>
        <v/>
      </c>
      <c r="J14" s="56" t="str">
        <f>IF(B14="","",(I14*1.1))</f>
        <v/>
      </c>
      <c r="O14" s="82" t="s">
        <v>23</v>
      </c>
      <c r="P14" s="11"/>
    </row>
    <row r="15" spans="1:20" ht="30" customHeight="1" thickBot="1" x14ac:dyDescent="0.3">
      <c r="A15" s="110"/>
      <c r="B15" s="57"/>
      <c r="C15" s="107" t="s">
        <v>68</v>
      </c>
      <c r="D15" s="107"/>
      <c r="E15" s="85"/>
      <c r="F15" s="85"/>
      <c r="G15" s="85"/>
      <c r="H15" s="34">
        <v>26.71</v>
      </c>
      <c r="I15" s="34" t="str">
        <f>IF(B15="","",(B15*H15))</f>
        <v/>
      </c>
      <c r="J15" s="58" t="str">
        <f>IF(B15="","",(I15*1.1))</f>
        <v/>
      </c>
      <c r="L15" s="30"/>
      <c r="O15" s="2" t="s">
        <v>76</v>
      </c>
      <c r="P15" s="11"/>
    </row>
    <row r="16" spans="1:20" s="23" customFormat="1" ht="12" customHeight="1" thickTop="1" thickBot="1" x14ac:dyDescent="0.3">
      <c r="A16" s="79"/>
      <c r="B16" s="79"/>
      <c r="C16" s="79"/>
      <c r="D16" s="79"/>
      <c r="E16" s="79"/>
      <c r="F16" s="79"/>
      <c r="G16" s="79"/>
      <c r="H16" s="79"/>
      <c r="I16" s="79"/>
      <c r="J16" s="79"/>
      <c r="K16" s="69"/>
      <c r="M16" s="24"/>
      <c r="N16" s="10"/>
      <c r="O16" s="11"/>
      <c r="P16" s="10"/>
      <c r="Q16" s="24"/>
      <c r="R16" s="24"/>
      <c r="S16" s="24"/>
      <c r="T16" s="3"/>
    </row>
    <row r="17" spans="1:16" ht="30" customHeight="1" thickTop="1" x14ac:dyDescent="0.25">
      <c r="A17" s="108" t="s">
        <v>19</v>
      </c>
      <c r="B17" s="25"/>
      <c r="C17" s="111" t="s">
        <v>20</v>
      </c>
      <c r="D17" s="111"/>
      <c r="E17" s="121"/>
      <c r="F17" s="122"/>
      <c r="G17" s="123"/>
      <c r="H17" s="26">
        <v>2.4</v>
      </c>
      <c r="I17" s="26" t="str">
        <f t="shared" ref="I17:I24" si="0">IF(B17="","",(B17*H17))</f>
        <v/>
      </c>
      <c r="J17" s="27" t="str">
        <f t="shared" ref="J17:J24" si="1">IF(B17="","",(I17*1.1))</f>
        <v/>
      </c>
      <c r="N17" s="11"/>
      <c r="O17" s="11"/>
      <c r="P17" s="11"/>
    </row>
    <row r="18" spans="1:16" ht="30" customHeight="1" x14ac:dyDescent="0.25">
      <c r="A18" s="109"/>
      <c r="B18" s="28"/>
      <c r="C18" s="112" t="s">
        <v>22</v>
      </c>
      <c r="D18" s="112"/>
      <c r="E18" s="124"/>
      <c r="F18" s="125"/>
      <c r="G18" s="126"/>
      <c r="H18" s="29">
        <v>0.68</v>
      </c>
      <c r="I18" s="29" t="str">
        <f t="shared" si="0"/>
        <v/>
      </c>
      <c r="J18" s="56" t="str">
        <f t="shared" si="1"/>
        <v/>
      </c>
      <c r="N18" s="11"/>
      <c r="O18" s="11"/>
    </row>
    <row r="19" spans="1:16" ht="30" customHeight="1" x14ac:dyDescent="0.25">
      <c r="A19" s="109"/>
      <c r="B19" s="28"/>
      <c r="C19" s="112" t="s">
        <v>24</v>
      </c>
      <c r="D19" s="112"/>
      <c r="E19" s="124"/>
      <c r="F19" s="125"/>
      <c r="G19" s="126"/>
      <c r="H19" s="29">
        <v>0.74</v>
      </c>
      <c r="I19" s="29" t="str">
        <f t="shared" si="0"/>
        <v/>
      </c>
      <c r="J19" s="56" t="str">
        <f t="shared" si="1"/>
        <v/>
      </c>
      <c r="L19" s="30"/>
      <c r="N19" s="11"/>
      <c r="O19" s="11"/>
    </row>
    <row r="20" spans="1:16" ht="30" customHeight="1" x14ac:dyDescent="0.25">
      <c r="A20" s="109"/>
      <c r="B20" s="28"/>
      <c r="C20" s="112" t="s">
        <v>25</v>
      </c>
      <c r="D20" s="112"/>
      <c r="E20" s="124"/>
      <c r="F20" s="125"/>
      <c r="G20" s="126"/>
      <c r="H20" s="29">
        <v>2.4</v>
      </c>
      <c r="I20" s="29" t="str">
        <f t="shared" si="0"/>
        <v/>
      </c>
      <c r="J20" s="56" t="str">
        <f t="shared" si="1"/>
        <v/>
      </c>
      <c r="L20" s="30"/>
      <c r="N20" s="11"/>
      <c r="O20" s="11"/>
    </row>
    <row r="21" spans="1:16" ht="30" customHeight="1" x14ac:dyDescent="0.25">
      <c r="A21" s="109"/>
      <c r="B21" s="28"/>
      <c r="C21" s="112" t="s">
        <v>26</v>
      </c>
      <c r="D21" s="112"/>
      <c r="E21" s="124"/>
      <c r="F21" s="125"/>
      <c r="G21" s="126"/>
      <c r="H21" s="29">
        <f>3.91*1.012</f>
        <v>3.9569200000000002</v>
      </c>
      <c r="I21" s="29" t="str">
        <f t="shared" si="0"/>
        <v/>
      </c>
      <c r="J21" s="56" t="str">
        <f t="shared" si="1"/>
        <v/>
      </c>
      <c r="L21" s="30"/>
      <c r="N21" s="11"/>
      <c r="O21" s="11"/>
    </row>
    <row r="22" spans="1:16" ht="30" customHeight="1" x14ac:dyDescent="0.25">
      <c r="A22" s="109"/>
      <c r="B22" s="28"/>
      <c r="C22" s="112" t="s">
        <v>27</v>
      </c>
      <c r="D22" s="112"/>
      <c r="E22" s="124"/>
      <c r="F22" s="125"/>
      <c r="G22" s="126"/>
      <c r="H22" s="29">
        <v>2.9</v>
      </c>
      <c r="I22" s="29" t="str">
        <f t="shared" si="0"/>
        <v/>
      </c>
      <c r="J22" s="56" t="str">
        <f t="shared" si="1"/>
        <v/>
      </c>
      <c r="L22" s="30"/>
      <c r="N22" s="11"/>
      <c r="O22" s="11"/>
    </row>
    <row r="23" spans="1:16" ht="30" customHeight="1" x14ac:dyDescent="0.25">
      <c r="A23" s="109"/>
      <c r="B23" s="28"/>
      <c r="C23" s="112" t="s">
        <v>28</v>
      </c>
      <c r="D23" s="112"/>
      <c r="E23" s="124"/>
      <c r="F23" s="125"/>
      <c r="G23" s="126"/>
      <c r="H23" s="29">
        <v>2.9</v>
      </c>
      <c r="I23" s="29" t="str">
        <f t="shared" si="0"/>
        <v/>
      </c>
      <c r="J23" s="56" t="str">
        <f t="shared" si="1"/>
        <v/>
      </c>
      <c r="L23" s="30"/>
      <c r="N23" s="11"/>
      <c r="O23" s="11"/>
    </row>
    <row r="24" spans="1:16" ht="30" customHeight="1" thickBot="1" x14ac:dyDescent="0.3">
      <c r="A24" s="110"/>
      <c r="B24" s="57"/>
      <c r="C24" s="107" t="s">
        <v>29</v>
      </c>
      <c r="D24" s="107"/>
      <c r="E24" s="143"/>
      <c r="F24" s="144"/>
      <c r="G24" s="145"/>
      <c r="H24" s="34">
        <v>2.9</v>
      </c>
      <c r="I24" s="34" t="str">
        <f t="shared" si="0"/>
        <v/>
      </c>
      <c r="J24" s="58" t="str">
        <f t="shared" si="1"/>
        <v/>
      </c>
      <c r="L24" s="30"/>
      <c r="N24" s="11"/>
      <c r="O24" s="11"/>
    </row>
    <row r="25" spans="1:16" ht="10.5" customHeight="1" thickTop="1" thickBot="1" x14ac:dyDescent="0.3">
      <c r="A25" s="31"/>
      <c r="B25" s="32"/>
      <c r="C25" s="33"/>
      <c r="D25" s="33"/>
      <c r="E25" s="33"/>
      <c r="F25" s="33"/>
      <c r="G25" s="33"/>
      <c r="H25" s="33"/>
      <c r="I25" s="33"/>
      <c r="J25" s="31"/>
      <c r="N25" s="11"/>
      <c r="O25" s="11"/>
    </row>
    <row r="26" spans="1:16" ht="18" hidden="1" customHeight="1" thickTop="1" thickBot="1" x14ac:dyDescent="0.3">
      <c r="A26" s="31"/>
      <c r="B26" s="32"/>
      <c r="C26" s="33"/>
      <c r="D26" s="33"/>
      <c r="E26" s="33"/>
      <c r="F26" s="33"/>
      <c r="G26" s="33"/>
      <c r="H26" s="33"/>
      <c r="I26" s="33"/>
      <c r="J26" s="31"/>
      <c r="N26" s="11"/>
      <c r="O26" s="11"/>
    </row>
    <row r="27" spans="1:16" ht="30" customHeight="1" thickTop="1" x14ac:dyDescent="0.25">
      <c r="A27" s="108" t="s">
        <v>30</v>
      </c>
      <c r="B27" s="25"/>
      <c r="C27" s="111" t="s">
        <v>31</v>
      </c>
      <c r="D27" s="111"/>
      <c r="E27" s="121"/>
      <c r="F27" s="122"/>
      <c r="G27" s="123"/>
      <c r="H27" s="26">
        <v>10.36</v>
      </c>
      <c r="I27" s="26" t="str">
        <f t="shared" ref="I27:I32" si="2">IF(B27="","",(B27*H27))</f>
        <v/>
      </c>
      <c r="J27" s="27" t="str">
        <f t="shared" ref="J27:J32" si="3">IF(B27="","",(I27*1.1))</f>
        <v/>
      </c>
      <c r="N27" s="11"/>
      <c r="O27" s="11"/>
    </row>
    <row r="28" spans="1:16" ht="30" customHeight="1" x14ac:dyDescent="0.25">
      <c r="A28" s="109"/>
      <c r="B28" s="28"/>
      <c r="C28" s="112" t="s">
        <v>32</v>
      </c>
      <c r="D28" s="112"/>
      <c r="E28" s="124"/>
      <c r="F28" s="125"/>
      <c r="G28" s="126"/>
      <c r="H28" s="29">
        <v>9.7100000000000009</v>
      </c>
      <c r="I28" s="29" t="str">
        <f t="shared" si="2"/>
        <v/>
      </c>
      <c r="J28" s="56" t="str">
        <f t="shared" si="3"/>
        <v/>
      </c>
      <c r="N28" s="11"/>
      <c r="O28" s="11"/>
    </row>
    <row r="29" spans="1:16" ht="30" customHeight="1" x14ac:dyDescent="0.25">
      <c r="A29" s="109"/>
      <c r="B29" s="28"/>
      <c r="C29" s="112" t="s">
        <v>33</v>
      </c>
      <c r="D29" s="112"/>
      <c r="E29" s="124"/>
      <c r="F29" s="125"/>
      <c r="G29" s="126"/>
      <c r="H29" s="29">
        <v>21.35</v>
      </c>
      <c r="I29" s="29" t="str">
        <f t="shared" si="2"/>
        <v/>
      </c>
      <c r="J29" s="56" t="str">
        <f t="shared" si="3"/>
        <v/>
      </c>
      <c r="N29" s="11"/>
      <c r="O29" s="11"/>
    </row>
    <row r="30" spans="1:16" ht="30" customHeight="1" x14ac:dyDescent="0.25">
      <c r="A30" s="109"/>
      <c r="B30" s="28"/>
      <c r="C30" s="112" t="s">
        <v>34</v>
      </c>
      <c r="D30" s="112"/>
      <c r="E30" s="124"/>
      <c r="F30" s="125"/>
      <c r="G30" s="126"/>
      <c r="H30" s="29">
        <v>44.84</v>
      </c>
      <c r="I30" s="29" t="str">
        <f t="shared" si="2"/>
        <v/>
      </c>
      <c r="J30" s="56" t="str">
        <f t="shared" si="3"/>
        <v/>
      </c>
      <c r="N30" s="11"/>
      <c r="O30" s="11"/>
    </row>
    <row r="31" spans="1:16" ht="30" customHeight="1" x14ac:dyDescent="0.25">
      <c r="A31" s="109"/>
      <c r="B31" s="28"/>
      <c r="C31" s="112" t="s">
        <v>35</v>
      </c>
      <c r="D31" s="112"/>
      <c r="E31" s="124"/>
      <c r="F31" s="125"/>
      <c r="G31" s="126"/>
      <c r="H31" s="29">
        <v>18.86</v>
      </c>
      <c r="I31" s="29" t="str">
        <f t="shared" si="2"/>
        <v/>
      </c>
      <c r="J31" s="56" t="str">
        <f t="shared" si="3"/>
        <v/>
      </c>
      <c r="N31" s="11"/>
      <c r="O31" s="11"/>
    </row>
    <row r="32" spans="1:16" ht="30" customHeight="1" thickBot="1" x14ac:dyDescent="0.3">
      <c r="A32" s="110"/>
      <c r="B32" s="57"/>
      <c r="C32" s="107" t="s">
        <v>36</v>
      </c>
      <c r="D32" s="107"/>
      <c r="E32" s="143"/>
      <c r="F32" s="144"/>
      <c r="G32" s="145"/>
      <c r="H32" s="34">
        <v>48.05</v>
      </c>
      <c r="I32" s="34" t="str">
        <f t="shared" si="2"/>
        <v/>
      </c>
      <c r="J32" s="58" t="str">
        <f t="shared" si="3"/>
        <v/>
      </c>
      <c r="L32" s="30"/>
      <c r="N32" s="11"/>
      <c r="O32" s="11"/>
    </row>
    <row r="33" spans="1:23" ht="11.1" customHeight="1" thickTop="1" thickBot="1" x14ac:dyDescent="0.3">
      <c r="A33" s="31"/>
      <c r="B33" s="32"/>
      <c r="C33" s="33"/>
      <c r="D33" s="33"/>
      <c r="E33" s="33"/>
      <c r="F33" s="33"/>
      <c r="G33" s="33"/>
      <c r="H33" s="33"/>
      <c r="I33" s="33"/>
      <c r="J33" s="54"/>
      <c r="K33" s="55"/>
      <c r="N33" s="11"/>
      <c r="O33" s="11"/>
    </row>
    <row r="34" spans="1:23" ht="30" customHeight="1" thickTop="1" x14ac:dyDescent="0.25">
      <c r="A34" s="108" t="s">
        <v>59</v>
      </c>
      <c r="B34" s="25"/>
      <c r="C34" s="111" t="s">
        <v>37</v>
      </c>
      <c r="D34" s="111"/>
      <c r="E34" s="121"/>
      <c r="F34" s="122"/>
      <c r="G34" s="123"/>
      <c r="H34" s="26">
        <v>21.35</v>
      </c>
      <c r="I34" s="26" t="str">
        <f>IF(B34="","",(B34*H34))</f>
        <v/>
      </c>
      <c r="J34" s="27" t="str">
        <f>IF(B34="","",(I34*1.1))</f>
        <v/>
      </c>
      <c r="N34" s="11"/>
      <c r="O34" s="11"/>
    </row>
    <row r="35" spans="1:23" ht="30" customHeight="1" x14ac:dyDescent="0.25">
      <c r="A35" s="109"/>
      <c r="B35" s="28"/>
      <c r="C35" s="112" t="s">
        <v>38</v>
      </c>
      <c r="D35" s="112"/>
      <c r="E35" s="124"/>
      <c r="F35" s="125"/>
      <c r="G35" s="126"/>
      <c r="H35" s="29">
        <v>29.89</v>
      </c>
      <c r="I35" s="29" t="str">
        <f>IF(B35="","",(B35*H35))</f>
        <v/>
      </c>
      <c r="J35" s="56" t="str">
        <f>IF(B35="","",(I35*1.1))</f>
        <v/>
      </c>
      <c r="O35" s="11"/>
    </row>
    <row r="36" spans="1:23" ht="30" customHeight="1" x14ac:dyDescent="0.25">
      <c r="A36" s="109"/>
      <c r="B36" s="28"/>
      <c r="C36" s="112" t="s">
        <v>39</v>
      </c>
      <c r="D36" s="112"/>
      <c r="E36" s="124"/>
      <c r="F36" s="125"/>
      <c r="G36" s="126"/>
      <c r="H36" s="29">
        <v>45.91</v>
      </c>
      <c r="I36" s="29" t="str">
        <f>IF(B36="","",(B36*H36))</f>
        <v/>
      </c>
      <c r="J36" s="56" t="str">
        <f>IF(B36="","",(I36*1.1))</f>
        <v/>
      </c>
    </row>
    <row r="37" spans="1:23" ht="30" customHeight="1" x14ac:dyDescent="0.25">
      <c r="A37" s="109"/>
      <c r="B37" s="28"/>
      <c r="C37" s="112" t="s">
        <v>40</v>
      </c>
      <c r="D37" s="112"/>
      <c r="E37" s="124"/>
      <c r="F37" s="125"/>
      <c r="G37" s="126"/>
      <c r="H37" s="29">
        <v>50.17</v>
      </c>
      <c r="I37" s="29" t="str">
        <f>IF(B37="","",(B37*H37))</f>
        <v/>
      </c>
      <c r="J37" s="56" t="str">
        <f>IF(B37="","",(I37*1.1))</f>
        <v/>
      </c>
    </row>
    <row r="38" spans="1:23" ht="30" customHeight="1" thickBot="1" x14ac:dyDescent="0.3">
      <c r="A38" s="110"/>
      <c r="B38" s="57"/>
      <c r="C38" s="107" t="s">
        <v>41</v>
      </c>
      <c r="D38" s="107"/>
      <c r="E38" s="143"/>
      <c r="F38" s="144"/>
      <c r="G38" s="145"/>
      <c r="H38" s="34">
        <v>55.52</v>
      </c>
      <c r="I38" s="34" t="str">
        <f>IF(B38="","",(B38*H38))</f>
        <v/>
      </c>
      <c r="J38" s="58" t="str">
        <f>IF(B38="","",(I38*1.1))</f>
        <v/>
      </c>
      <c r="L38" s="30"/>
    </row>
    <row r="39" spans="1:23" ht="22.5" customHeight="1" thickTop="1" thickBot="1" x14ac:dyDescent="0.3">
      <c r="A39" s="149" t="s">
        <v>77</v>
      </c>
      <c r="B39" s="150"/>
      <c r="C39" s="150"/>
      <c r="D39" s="150"/>
      <c r="E39" s="150"/>
      <c r="F39" s="150"/>
      <c r="G39" s="150"/>
      <c r="H39" s="150"/>
      <c r="I39" s="150"/>
      <c r="J39" s="151"/>
      <c r="L39" s="30"/>
    </row>
    <row r="40" spans="1:23" ht="42.6" customHeight="1" thickTop="1" thickBot="1" x14ac:dyDescent="0.3">
      <c r="A40" s="146" t="s">
        <v>78</v>
      </c>
      <c r="B40" s="147"/>
      <c r="C40" s="147"/>
      <c r="D40" s="147"/>
      <c r="E40" s="147"/>
      <c r="F40" s="147"/>
      <c r="G40" s="147"/>
      <c r="H40" s="147"/>
      <c r="I40" s="147"/>
      <c r="J40" s="148"/>
      <c r="K40" s="11"/>
      <c r="L40" s="11"/>
    </row>
    <row r="41" spans="1:23" ht="36" customHeight="1" thickTop="1" thickBot="1" x14ac:dyDescent="0.3">
      <c r="A41" s="152" t="s">
        <v>79</v>
      </c>
      <c r="B41" s="152"/>
      <c r="C41" s="153"/>
      <c r="D41" s="90" t="s">
        <v>80</v>
      </c>
      <c r="E41" s="91"/>
      <c r="F41" s="91"/>
      <c r="G41" s="91"/>
      <c r="H41" s="91"/>
      <c r="I41" s="92">
        <f>SUM(I12:I38)</f>
        <v>0</v>
      </c>
      <c r="J41" s="93"/>
      <c r="K41" s="11"/>
      <c r="L41" s="11"/>
    </row>
    <row r="42" spans="1:23" ht="27" customHeight="1" thickTop="1" thickBot="1" x14ac:dyDescent="0.3">
      <c r="A42" s="154"/>
      <c r="B42" s="154"/>
      <c r="C42" s="155"/>
      <c r="D42" s="90" t="s">
        <v>81</v>
      </c>
      <c r="E42" s="91"/>
      <c r="F42" s="91"/>
      <c r="G42" s="91"/>
      <c r="H42" s="91" t="s">
        <v>73</v>
      </c>
      <c r="I42" s="92">
        <f>I44-I41</f>
        <v>0</v>
      </c>
      <c r="J42" s="93"/>
      <c r="K42" s="11"/>
      <c r="L42" s="36"/>
      <c r="S42" s="37"/>
      <c r="T42" s="38"/>
      <c r="U42" s="2"/>
      <c r="V42" s="39"/>
      <c r="W42" s="40"/>
    </row>
    <row r="43" spans="1:23" ht="27" hidden="1" customHeight="1" thickTop="1" thickBot="1" x14ac:dyDescent="0.3">
      <c r="A43" s="156"/>
      <c r="B43" s="156"/>
      <c r="C43" s="155"/>
      <c r="D43" s="41"/>
      <c r="E43" s="70"/>
      <c r="F43" s="70"/>
      <c r="G43" s="70"/>
      <c r="H43" s="35">
        <v>0.2</v>
      </c>
      <c r="I43" s="92">
        <v>0</v>
      </c>
      <c r="J43" s="93"/>
      <c r="K43" s="11"/>
      <c r="L43" s="11"/>
      <c r="S43" s="37"/>
      <c r="T43" s="42"/>
      <c r="U43" s="2"/>
      <c r="V43" s="39"/>
      <c r="W43" s="40"/>
    </row>
    <row r="44" spans="1:23" ht="27" customHeight="1" thickTop="1" thickBot="1" x14ac:dyDescent="0.3">
      <c r="A44" s="156"/>
      <c r="B44" s="156"/>
      <c r="C44" s="155"/>
      <c r="D44" s="90" t="s">
        <v>82</v>
      </c>
      <c r="E44" s="91"/>
      <c r="F44" s="91"/>
      <c r="G44" s="91"/>
      <c r="H44" s="91"/>
      <c r="I44" s="92">
        <f>SUM(J12:J38)</f>
        <v>0</v>
      </c>
      <c r="J44" s="93"/>
      <c r="K44" s="11"/>
      <c r="L44" s="11"/>
      <c r="S44" s="37"/>
      <c r="T44" s="42"/>
      <c r="U44" s="2"/>
      <c r="V44" s="39"/>
      <c r="W44" s="40"/>
    </row>
    <row r="45" spans="1:23" ht="27" customHeight="1" thickTop="1" thickBot="1" x14ac:dyDescent="0.3">
      <c r="A45" s="157"/>
      <c r="B45" s="157"/>
      <c r="C45" s="158"/>
      <c r="D45" s="90" t="s">
        <v>83</v>
      </c>
      <c r="E45" s="91"/>
      <c r="F45" s="91"/>
      <c r="G45" s="91"/>
      <c r="H45" s="91"/>
      <c r="I45" s="92" t="str">
        <f>IF(B8="","",I44/B8)</f>
        <v/>
      </c>
      <c r="J45" s="93"/>
      <c r="K45" s="11"/>
      <c r="L45" s="11"/>
      <c r="S45" s="37"/>
      <c r="T45" s="42"/>
      <c r="U45" s="2"/>
      <c r="V45" s="39"/>
      <c r="W45" s="40"/>
    </row>
    <row r="46" spans="1:23" ht="17.25" thickTop="1" thickBot="1" x14ac:dyDescent="0.3">
      <c r="A46" s="94" t="s">
        <v>42</v>
      </c>
      <c r="B46" s="95"/>
      <c r="C46" s="95"/>
      <c r="D46" s="95"/>
      <c r="E46" s="95"/>
      <c r="F46" s="95"/>
      <c r="G46" s="95"/>
      <c r="H46" s="95"/>
      <c r="I46" s="95"/>
      <c r="J46" s="96"/>
      <c r="K46" s="11"/>
      <c r="L46" s="11"/>
      <c r="S46" s="37"/>
      <c r="U46" s="2"/>
    </row>
    <row r="47" spans="1:23" ht="22.5" customHeight="1" thickTop="1" x14ac:dyDescent="0.25">
      <c r="A47" s="44" t="s">
        <v>56</v>
      </c>
      <c r="B47" s="97"/>
      <c r="C47" s="98"/>
      <c r="D47" s="45" t="s">
        <v>43</v>
      </c>
      <c r="E47" s="99"/>
      <c r="F47" s="102"/>
      <c r="G47" s="102"/>
      <c r="H47" s="102"/>
      <c r="I47" s="102"/>
      <c r="J47" s="102"/>
      <c r="K47" s="11"/>
      <c r="L47" s="11"/>
      <c r="S47" s="37"/>
      <c r="U47" s="2"/>
    </row>
    <row r="48" spans="1:23" ht="36" customHeight="1" x14ac:dyDescent="0.25">
      <c r="A48" s="46" t="s">
        <v>44</v>
      </c>
      <c r="B48" s="99"/>
      <c r="C48" s="100"/>
      <c r="D48" s="47" t="s">
        <v>62</v>
      </c>
      <c r="E48" s="99"/>
      <c r="F48" s="102"/>
      <c r="G48" s="102"/>
      <c r="H48" s="102"/>
      <c r="I48" s="102"/>
      <c r="J48" s="102"/>
      <c r="K48" s="11"/>
      <c r="L48" s="11"/>
      <c r="S48" s="37"/>
      <c r="U48" s="2"/>
    </row>
    <row r="49" spans="1:35" ht="24" customHeight="1" x14ac:dyDescent="0.25">
      <c r="A49" s="48" t="s">
        <v>45</v>
      </c>
      <c r="B49" s="99"/>
      <c r="C49" s="102"/>
      <c r="D49" s="102"/>
      <c r="E49" s="102"/>
      <c r="F49" s="102"/>
      <c r="G49" s="102"/>
      <c r="H49" s="102"/>
      <c r="I49" s="102"/>
      <c r="J49" s="103"/>
    </row>
    <row r="50" spans="1:35" ht="30.75" customHeight="1" x14ac:dyDescent="0.25">
      <c r="A50" s="46" t="s">
        <v>57</v>
      </c>
      <c r="B50" s="99"/>
      <c r="C50" s="102"/>
      <c r="D50" s="102"/>
      <c r="E50" s="102"/>
      <c r="F50" s="102"/>
      <c r="G50" s="102"/>
      <c r="H50" s="102"/>
      <c r="I50" s="102"/>
      <c r="J50" s="103"/>
    </row>
    <row r="51" spans="1:35" ht="49.5" customHeight="1" thickBot="1" x14ac:dyDescent="0.3">
      <c r="A51" s="64" t="s">
        <v>58</v>
      </c>
      <c r="B51" s="104"/>
      <c r="C51" s="105"/>
      <c r="D51" s="105"/>
      <c r="E51" s="105"/>
      <c r="F51" s="105"/>
      <c r="G51" s="105"/>
      <c r="H51" s="105"/>
      <c r="I51" s="105"/>
      <c r="J51" s="106"/>
    </row>
    <row r="52" spans="1:35" ht="22.5" customHeight="1" thickTop="1" thickBot="1" x14ac:dyDescent="0.3">
      <c r="A52" s="86" t="s">
        <v>46</v>
      </c>
      <c r="B52" s="87"/>
      <c r="C52" s="87"/>
      <c r="D52" s="87"/>
      <c r="E52" s="87"/>
      <c r="F52" s="87"/>
      <c r="G52" s="87"/>
      <c r="H52" s="87"/>
      <c r="I52" s="87"/>
      <c r="J52" s="88"/>
      <c r="K52" s="49"/>
      <c r="L52" s="68"/>
      <c r="M52" s="68"/>
      <c r="N52" s="50"/>
      <c r="O52" s="50"/>
      <c r="P52" s="50"/>
    </row>
    <row r="53" spans="1:35" ht="18" customHeight="1" thickTop="1" x14ac:dyDescent="0.25">
      <c r="A53" s="101" t="s">
        <v>85</v>
      </c>
      <c r="B53" s="101"/>
      <c r="C53" s="101"/>
      <c r="D53" s="101"/>
      <c r="E53" s="101"/>
      <c r="F53" s="101"/>
      <c r="G53" s="101"/>
      <c r="H53" s="101"/>
      <c r="I53" s="101"/>
      <c r="J53" s="101"/>
    </row>
    <row r="54" spans="1:35" x14ac:dyDescent="0.25">
      <c r="A54" s="40"/>
      <c r="B54" s="89"/>
      <c r="C54" s="89"/>
      <c r="D54" s="40"/>
      <c r="E54" s="40"/>
      <c r="F54" s="40"/>
      <c r="G54" s="40"/>
      <c r="H54" s="51"/>
      <c r="I54" s="51"/>
    </row>
    <row r="55" spans="1:35" x14ac:dyDescent="0.25">
      <c r="A55" s="40"/>
      <c r="B55" s="89"/>
      <c r="C55" s="89"/>
      <c r="D55" s="40"/>
      <c r="E55" s="40"/>
      <c r="F55" s="40"/>
      <c r="G55" s="40"/>
      <c r="H55" s="51"/>
      <c r="I55" s="51"/>
    </row>
    <row r="56" spans="1:35" x14ac:dyDescent="0.25">
      <c r="A56" s="40"/>
      <c r="B56" s="89"/>
      <c r="C56" s="89"/>
      <c r="D56" s="40"/>
      <c r="E56" s="40"/>
      <c r="F56" s="40"/>
      <c r="G56" s="40"/>
      <c r="H56" s="51"/>
      <c r="I56" s="51"/>
    </row>
    <row r="57" spans="1:35" x14ac:dyDescent="0.25">
      <c r="H57" s="52"/>
    </row>
    <row r="58" spans="1:35" x14ac:dyDescent="0.25">
      <c r="AI58" s="1" t="s">
        <v>47</v>
      </c>
    </row>
    <row r="59" spans="1:35" ht="30" x14ac:dyDescent="0.25">
      <c r="AI59" s="1" t="s">
        <v>48</v>
      </c>
    </row>
    <row r="60" spans="1:35" x14ac:dyDescent="0.25">
      <c r="AI60" s="1" t="s">
        <v>49</v>
      </c>
    </row>
    <row r="61" spans="1:35" ht="45" x14ac:dyDescent="0.25">
      <c r="AI61" s="1" t="s">
        <v>50</v>
      </c>
    </row>
    <row r="62" spans="1:35" ht="45" x14ac:dyDescent="0.25">
      <c r="AI62" s="1" t="s">
        <v>51</v>
      </c>
    </row>
  </sheetData>
  <sheetProtection algorithmName="SHA-512" hashValue="i/nyYMT2TV6BJSYlcycAgW5eIbz5u85MeK0VcNFUlTZEJQLRHQUuJ6vplv+Y8JBoI2uISQZnnqHHGk1aFpw5RA==" saltValue="DMldBSt+m+7ikJtCgsDl2g==" spinCount="100000" sheet="1" objects="1" scenarios="1"/>
  <mergeCells count="82">
    <mergeCell ref="E22:G22"/>
    <mergeCell ref="E23:G23"/>
    <mergeCell ref="E24:G24"/>
    <mergeCell ref="E27:G27"/>
    <mergeCell ref="E31:G31"/>
    <mergeCell ref="E28:G28"/>
    <mergeCell ref="E29:G29"/>
    <mergeCell ref="E30:G30"/>
    <mergeCell ref="E48:J48"/>
    <mergeCell ref="E32:G32"/>
    <mergeCell ref="E34:G34"/>
    <mergeCell ref="E38:G38"/>
    <mergeCell ref="E35:G35"/>
    <mergeCell ref="E36:G36"/>
    <mergeCell ref="E37:G37"/>
    <mergeCell ref="I43:J43"/>
    <mergeCell ref="A40:J40"/>
    <mergeCell ref="D41:H41"/>
    <mergeCell ref="I41:J41"/>
    <mergeCell ref="I42:J42"/>
    <mergeCell ref="D42:H42"/>
    <mergeCell ref="A39:J39"/>
    <mergeCell ref="A41:C45"/>
    <mergeCell ref="A27:A32"/>
    <mergeCell ref="B5:C5"/>
    <mergeCell ref="A1:J1"/>
    <mergeCell ref="A2:J2"/>
    <mergeCell ref="A3:J3"/>
    <mergeCell ref="B4:C4"/>
    <mergeCell ref="E5:J5"/>
    <mergeCell ref="E4:J4"/>
    <mergeCell ref="B6:C6"/>
    <mergeCell ref="C10:D10"/>
    <mergeCell ref="D8:J8"/>
    <mergeCell ref="C21:D21"/>
    <mergeCell ref="E17:G17"/>
    <mergeCell ref="E18:G18"/>
    <mergeCell ref="E19:G19"/>
    <mergeCell ref="E20:G20"/>
    <mergeCell ref="E21:G21"/>
    <mergeCell ref="E6:J6"/>
    <mergeCell ref="C22:D22"/>
    <mergeCell ref="C23:D23"/>
    <mergeCell ref="C24:D24"/>
    <mergeCell ref="A12:A15"/>
    <mergeCell ref="C12:D12"/>
    <mergeCell ref="C13:D13"/>
    <mergeCell ref="C14:D14"/>
    <mergeCell ref="C15:D15"/>
    <mergeCell ref="A17:A24"/>
    <mergeCell ref="C17:D17"/>
    <mergeCell ref="C18:D18"/>
    <mergeCell ref="C19:D19"/>
    <mergeCell ref="C20:D20"/>
    <mergeCell ref="C27:D27"/>
    <mergeCell ref="C28:D28"/>
    <mergeCell ref="C29:D29"/>
    <mergeCell ref="C30:D30"/>
    <mergeCell ref="C31:D31"/>
    <mergeCell ref="C32:D32"/>
    <mergeCell ref="A34:A38"/>
    <mergeCell ref="C34:D34"/>
    <mergeCell ref="C35:D35"/>
    <mergeCell ref="C36:D36"/>
    <mergeCell ref="C37:D37"/>
    <mergeCell ref="C38:D38"/>
    <mergeCell ref="A52:J52"/>
    <mergeCell ref="B56:C56"/>
    <mergeCell ref="D44:H44"/>
    <mergeCell ref="I44:J44"/>
    <mergeCell ref="D45:H45"/>
    <mergeCell ref="I45:J45"/>
    <mergeCell ref="A46:J46"/>
    <mergeCell ref="B47:C47"/>
    <mergeCell ref="B48:C48"/>
    <mergeCell ref="A53:J53"/>
    <mergeCell ref="B54:C54"/>
    <mergeCell ref="B55:C55"/>
    <mergeCell ref="B49:J49"/>
    <mergeCell ref="B50:J50"/>
    <mergeCell ref="B51:J51"/>
    <mergeCell ref="E47:J47"/>
  </mergeCells>
  <dataValidations count="3">
    <dataValidation type="list" allowBlank="1" showInputMessage="1" showErrorMessage="1" sqref="B47:C47" xr:uid="{1ABB69C8-6C80-4D93-ADCF-D01EC4CFA9A9}">
      <formula1>$AI$58:$AI$62</formula1>
    </dataValidation>
    <dataValidation allowBlank="1" showInputMessage="1" showErrorMessage="1" errorTitle="ERREUR" error="Merci de bien vouloir nous contacter pour toute demande concernant plus de 50 personnes." sqref="B8" xr:uid="{0E15165B-CA56-42C5-AC1A-287DABAC9231}"/>
    <dataValidation type="list" allowBlank="1" showInputMessage="1" showErrorMessage="1" errorTitle="Donnée incorrecte" error="Merci de bien vouloir sélectionner un horaire dans le menu déroulant ou de contacter le restaurant" sqref="B6:C6" xr:uid="{1F361408-78D6-40DB-9C54-AC94CC50E3FD}">
      <formula1>$O$2:$O$18</formula1>
    </dataValidation>
  </dataValidations>
  <hyperlinks>
    <hyperlink ref="E4" r:id="rId1" xr:uid="{BE18157B-8274-4F21-8660-692184252872}"/>
  </hyperlinks>
  <printOptions horizontalCentered="1" verticalCentered="1"/>
  <pageMargins left="0.11811023622047245" right="0.11811023622047245" top="0.35433070866141736" bottom="0.35433070866141736" header="0.31496062992125984" footer="0.31496062992125984"/>
  <pageSetup paperSize="9" scale="52" orientation="portrait" r:id="rId2"/>
  <headerFooter>
    <oddFooter>&amp;L_x000D_&amp;1#&amp;"Calibri"&amp;10&amp;KFF0000 Interne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M'fini, Malik</dc:creator>
  <cp:lastModifiedBy>Delaplanche, Benjamin</cp:lastModifiedBy>
  <cp:lastPrinted>2024-12-09T09:27:50Z</cp:lastPrinted>
  <dcterms:created xsi:type="dcterms:W3CDTF">2023-10-20T11:38:27Z</dcterms:created>
  <dcterms:modified xsi:type="dcterms:W3CDTF">2024-12-09T10:04:17Z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e1e3e5-28aa-42d2-a9d5-f117a2286530_Enabled">
    <vt:lpwstr>true</vt:lpwstr>
  </property>
  <property fmtid="{D5CDD505-2E9C-101B-9397-08002B2CF9AE}" pid="3" name="MSIP_Label_94e1e3e5-28aa-42d2-a9d5-f117a2286530_SetDate">
    <vt:lpwstr>2023-10-20T12:52:00Z</vt:lpwstr>
  </property>
  <property fmtid="{D5CDD505-2E9C-101B-9397-08002B2CF9AE}" pid="4" name="MSIP_Label_94e1e3e5-28aa-42d2-a9d5-f117a2286530_Method">
    <vt:lpwstr>Standard</vt:lpwstr>
  </property>
  <property fmtid="{D5CDD505-2E9C-101B-9397-08002B2CF9AE}" pid="5" name="MSIP_Label_94e1e3e5-28aa-42d2-a9d5-f117a2286530_Name">
    <vt:lpwstr>C2-Interne avec marquage</vt:lpwstr>
  </property>
  <property fmtid="{D5CDD505-2E9C-101B-9397-08002B2CF9AE}" pid="6" name="MSIP_Label_94e1e3e5-28aa-42d2-a9d5-f117a2286530_SiteId">
    <vt:lpwstr>6eab6365-8194-49c6-a4d0-e2d1a0fbeb74</vt:lpwstr>
  </property>
  <property fmtid="{D5CDD505-2E9C-101B-9397-08002B2CF9AE}" pid="7" name="MSIP_Label_94e1e3e5-28aa-42d2-a9d5-f117a2286530_ActionId">
    <vt:lpwstr>fa5e9101-6a59-44e1-83f1-4a15938f0e93</vt:lpwstr>
  </property>
  <property fmtid="{D5CDD505-2E9C-101B-9397-08002B2CF9AE}" pid="8" name="MSIP_Label_94e1e3e5-28aa-42d2-a9d5-f117a2286530_ContentBits">
    <vt:lpwstr>2</vt:lpwstr>
  </property>
</Properties>
</file>