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HG\AGR\P_RIVESDEFRANCE\Room service &amp; Plateaux-repas\"/>
    </mc:Choice>
  </mc:AlternateContent>
  <xr:revisionPtr revIDLastSave="0" documentId="13_ncr:1_{0B9637CC-5D59-48D7-AD99-0A8FF27E3AC9}" xr6:coauthVersionLast="47" xr6:coauthVersionMax="47" xr10:uidLastSave="{00000000-0000-0000-0000-000000000000}"/>
  <bookViews>
    <workbookView xWindow="-120" yWindow="-120" windowWidth="25440" windowHeight="15270" xr2:uid="{B1F72905-E529-42A7-8F56-E42E02B0E173}"/>
  </bookViews>
  <sheets>
    <sheet name="Feuil1" sheetId="1" r:id="rId1"/>
  </sheets>
  <definedNames>
    <definedName name="_xlnm.Print_Area" localSheetId="0">Feuil1!$A$1:$H$51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G32" i="1"/>
  <c r="G24" i="1"/>
  <c r="G25" i="1"/>
  <c r="G26" i="1"/>
  <c r="G27" i="1"/>
  <c r="G28" i="1"/>
  <c r="H28" i="1" s="1"/>
  <c r="G29" i="1"/>
  <c r="G30" i="1"/>
  <c r="G23" i="1"/>
  <c r="G17" i="1"/>
  <c r="G18" i="1"/>
  <c r="G19" i="1"/>
  <c r="G20" i="1"/>
  <c r="G21" i="1"/>
  <c r="G16" i="1"/>
  <c r="H16" i="1"/>
  <c r="H17" i="1"/>
  <c r="H18" i="1"/>
  <c r="H19" i="1"/>
  <c r="H20" i="1"/>
  <c r="H21" i="1"/>
  <c r="H23" i="1"/>
  <c r="H24" i="1"/>
  <c r="H25" i="1"/>
  <c r="H26" i="1"/>
  <c r="H27" i="1"/>
  <c r="H29" i="1"/>
  <c r="H30" i="1"/>
  <c r="H32" i="1"/>
  <c r="H33" i="1"/>
  <c r="H34" i="1"/>
  <c r="H35" i="1"/>
  <c r="G37" i="1"/>
  <c r="H37" i="1" s="1"/>
  <c r="G31" i="1"/>
  <c r="G12" i="1"/>
  <c r="H12" i="1" s="1"/>
  <c r="G13" i="1"/>
  <c r="H13" i="1" s="1"/>
  <c r="G14" i="1"/>
  <c r="H14" i="1" s="1"/>
  <c r="G11" i="1"/>
  <c r="H11" i="1" s="1"/>
  <c r="G42" i="1" l="1"/>
  <c r="G43" i="1" s="1"/>
  <c r="G39" i="1"/>
  <c r="G40" i="1" l="1"/>
</calcChain>
</file>

<file path=xl/sharedStrings.xml><?xml version="1.0" encoding="utf-8"?>
<sst xmlns="http://schemas.openxmlformats.org/spreadsheetml/2006/main" count="100" uniqueCount="94">
  <si>
    <t>Bon de commande N°1</t>
  </si>
  <si>
    <t>Coordonnées de livraison</t>
  </si>
  <si>
    <t>Oui</t>
  </si>
  <si>
    <t>08h00</t>
  </si>
  <si>
    <t xml:space="preserve">Nom et Prénom du convive : </t>
  </si>
  <si>
    <t xml:space="preserve">Commande à envoyer : </t>
  </si>
  <si>
    <t>contactAGRrivesdefrance@caissedesdepots.fr</t>
  </si>
  <si>
    <t>Non</t>
  </si>
  <si>
    <t>08h30</t>
  </si>
  <si>
    <t xml:space="preserve">Date de livraison : </t>
  </si>
  <si>
    <t xml:space="preserve">Téléphone : </t>
  </si>
  <si>
    <t>09h00</t>
  </si>
  <si>
    <t>Heure maximale de livraison souhaitée :</t>
  </si>
  <si>
    <t>Heure de fin de réunion (à titre indicatif) :</t>
  </si>
  <si>
    <t>09h30</t>
  </si>
  <si>
    <t>10h00</t>
  </si>
  <si>
    <t>Nombre de participants :</t>
  </si>
  <si>
    <t xml:space="preserve">Lieu de livraison
Rives de France : </t>
  </si>
  <si>
    <t>10h30</t>
  </si>
  <si>
    <t>11h00</t>
  </si>
  <si>
    <t xml:space="preserve">Lieu de livraison (nom, pièce et bâtiment) </t>
  </si>
  <si>
    <t>Rubriques</t>
  </si>
  <si>
    <t>Quantité</t>
  </si>
  <si>
    <t>Articles au choix</t>
  </si>
  <si>
    <t>Modalités 
de commande</t>
  </si>
  <si>
    <t>Prix unitaire HT</t>
  </si>
  <si>
    <t>Total HT</t>
  </si>
  <si>
    <t>Total TTC</t>
  </si>
  <si>
    <t>11h30</t>
  </si>
  <si>
    <t>Forfait pause</t>
  </si>
  <si>
    <r>
      <rPr>
        <b/>
        <sz val="11"/>
        <color theme="1"/>
        <rFont val="Arial"/>
        <family val="2"/>
      </rPr>
      <t>Accueil simple</t>
    </r>
    <r>
      <rPr>
        <sz val="11"/>
        <color theme="1"/>
        <rFont val="Arial"/>
        <family val="2"/>
      </rPr>
      <t xml:space="preserve"> : Café, thé, lait, jus d'orange, eau source </t>
    </r>
  </si>
  <si>
    <t>minimum 8 personnes</t>
  </si>
  <si>
    <t>---------</t>
  </si>
  <si>
    <r>
      <rPr>
        <b/>
        <sz val="11"/>
        <color theme="1"/>
        <rFont val="Arial"/>
        <family val="2"/>
      </rPr>
      <t xml:space="preserve">Pause classique </t>
    </r>
    <r>
      <rPr>
        <sz val="11"/>
        <color theme="1"/>
        <rFont val="Arial"/>
        <family val="2"/>
      </rPr>
      <t>: Café, thé, lait, jus d'orange Bio, eau source + biscuits</t>
    </r>
  </si>
  <si>
    <t>minimum 5 personnes</t>
  </si>
  <si>
    <t>14h00</t>
  </si>
  <si>
    <r>
      <rPr>
        <b/>
        <sz val="11"/>
        <color theme="1"/>
        <rFont val="Arial"/>
        <family val="2"/>
      </rPr>
      <t xml:space="preserve">Pause complète : </t>
    </r>
    <r>
      <rPr>
        <sz val="11"/>
        <color theme="1"/>
        <rFont val="Arial"/>
        <family val="2"/>
      </rPr>
      <t>Café, thé, lait, jus d'orange Bio, boissons soft et 3 mini gourmandises/personne</t>
    </r>
  </si>
  <si>
    <r>
      <rPr>
        <b/>
        <u/>
        <sz val="10"/>
        <rFont val="Arial"/>
        <family val="2"/>
      </rPr>
      <t xml:space="preserve">72h00 à l'avance </t>
    </r>
    <r>
      <rPr>
        <sz val="10"/>
        <rFont val="Arial"/>
        <family val="2"/>
      </rPr>
      <t xml:space="preserve">
minimum 5 personnes</t>
    </r>
  </si>
  <si>
    <t>14h30</t>
  </si>
  <si>
    <r>
      <rPr>
        <b/>
        <sz val="11"/>
        <color theme="1"/>
        <rFont val="Arial"/>
        <family val="2"/>
      </rPr>
      <t>Boissons</t>
    </r>
    <r>
      <rPr>
        <sz val="11"/>
        <color theme="1"/>
        <rFont val="Arial"/>
        <family val="2"/>
      </rPr>
      <t xml:space="preserve"> soft (jus de fruit, coca, eau minérale)</t>
    </r>
  </si>
  <si>
    <r>
      <rPr>
        <b/>
        <u/>
        <sz val="10"/>
        <rFont val="Arial"/>
        <family val="2"/>
      </rPr>
      <t xml:space="preserve">72h00 à l'avance </t>
    </r>
    <r>
      <rPr>
        <sz val="10"/>
        <rFont val="Arial"/>
        <family val="2"/>
      </rPr>
      <t xml:space="preserve">
minimum 10 personnes</t>
    </r>
  </si>
  <si>
    <t>15h00</t>
  </si>
  <si>
    <t>15h15</t>
  </si>
  <si>
    <t>Petit-déjeuner</t>
  </si>
  <si>
    <t>Simple (café, thé, eau minérale, jus de fruits) + 2 mini viennoiseries</t>
  </si>
  <si>
    <t xml:space="preserve">Classique (café, thé, eau minérale, jus de fruits) + 3 mini viennoiseries </t>
  </si>
  <si>
    <t>Complet (café, thé, eau minérale, jus de fruits frais) + pain, beurre, confiture + 2 mini viennoiserie/personne + fruits secs + laitages</t>
  </si>
  <si>
    <t>Corbeille de fruits de saison (2 kg)</t>
  </si>
  <si>
    <t xml:space="preserve">
72h00 à l'avance </t>
  </si>
  <si>
    <t>Corbeille de fruits de saison (5 kg)</t>
  </si>
  <si>
    <t>Corbeille de fruits de saison (10 kg)</t>
  </si>
  <si>
    <t>Boissons fraîches</t>
  </si>
  <si>
    <t>Eau minérale 1,5 L</t>
  </si>
  <si>
    <t>Eau minérale 0,5 L</t>
  </si>
  <si>
    <t>Eau pétillante 33cl</t>
  </si>
  <si>
    <t>Eau pétillante 1L</t>
  </si>
  <si>
    <t>Jus d'orange BIO 1 L</t>
  </si>
  <si>
    <t>Jus de pomme 1 L</t>
  </si>
  <si>
    <t>Coca cola 1,25 L</t>
  </si>
  <si>
    <t>Coca cola Light 1,25 L</t>
  </si>
  <si>
    <t>Gourmandises</t>
  </si>
  <si>
    <t>Coffret de 5 mini-viennoiseries</t>
  </si>
  <si>
    <r>
      <t xml:space="preserve">
</t>
    </r>
    <r>
      <rPr>
        <b/>
        <u/>
        <sz val="10"/>
        <rFont val="Arial"/>
        <family val="2"/>
      </rPr>
      <t xml:space="preserve">48h00 à l'avance </t>
    </r>
    <r>
      <rPr>
        <sz val="10"/>
        <rFont val="Arial"/>
        <family val="2"/>
      </rPr>
      <t xml:space="preserve">
minimum 8 personnes</t>
    </r>
  </si>
  <si>
    <t>Coffret de 15 mini-viennoiseries</t>
  </si>
  <si>
    <r>
      <t xml:space="preserve">
</t>
    </r>
    <r>
      <rPr>
        <b/>
        <u/>
        <sz val="10"/>
        <rFont val="Arial"/>
        <family val="2"/>
      </rPr>
      <t xml:space="preserve">48h00 à l'avance 
</t>
    </r>
    <r>
      <rPr>
        <sz val="10"/>
        <rFont val="Arial"/>
        <family val="2"/>
      </rPr>
      <t>minimum 5 personnes</t>
    </r>
  </si>
  <si>
    <t>Coffret de 5 cookies</t>
  </si>
  <si>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 xml:space="preserve">
72h00 à l'avance 
</t>
    </r>
    <r>
      <rPr>
        <sz val="10"/>
        <rFont val="Arial"/>
        <family val="2"/>
      </rPr>
      <t>minimum 5 personnes</t>
    </r>
  </si>
  <si>
    <t>Coffret de 5 muffins</t>
  </si>
  <si>
    <r>
      <rPr>
        <b/>
        <u/>
        <sz val="10"/>
        <rFont val="Arial"/>
        <family val="2"/>
      </rPr>
      <t xml:space="preserve">
72h00 à l'avance 
</t>
    </r>
    <r>
      <rPr>
        <sz val="10"/>
        <rFont val="Arial"/>
        <family val="2"/>
      </rPr>
      <t>minimum 10 personnes</t>
    </r>
  </si>
  <si>
    <t>Options (liste déroulante Oui/Non)</t>
  </si>
  <si>
    <t>Supplément vaisselle (verres, tasses, sous-tasses, cuillères)/personne</t>
  </si>
  <si>
    <t>Pour toute demande « sur-mesure », nous restons à votre disposition à l'adresse mail suivante : ContactAGRrivesdefrance@caissedesdepots.fr</t>
  </si>
  <si>
    <t>* produits à consommer dans les 2 heures maximum 
(ne pas laisser près d’une source de chaleur, ni au soleil)</t>
  </si>
  <si>
    <t xml:space="preserve">                                         TVA</t>
  </si>
  <si>
    <t>COORDONNEES DE FACTURATION</t>
  </si>
  <si>
    <t xml:space="preserve">Société (liste déroulante) </t>
  </si>
  <si>
    <t>Nom client payeur :</t>
  </si>
  <si>
    <t>Service :</t>
  </si>
  <si>
    <t xml:space="preserve">N° de commande : </t>
  </si>
  <si>
    <t xml:space="preserve">Adresse mail de facturation : </t>
  </si>
  <si>
    <t>Objet de la réunion :</t>
  </si>
  <si>
    <t>Mention "Bon pour accord"
Date, signature et cachet de l'entreprise</t>
  </si>
  <si>
    <t xml:space="preserve">Un message de confirmation du restaurant validera la prise en compte de votre commande. </t>
  </si>
  <si>
    <t>CDC Habitat</t>
  </si>
  <si>
    <t>CDC Habitat social</t>
  </si>
  <si>
    <t>ADOMA</t>
  </si>
  <si>
    <t>FORTICHE PRODUCTION</t>
  </si>
  <si>
    <t>BOEHRINGER-INGELHEIM</t>
  </si>
  <si>
    <t xml:space="preserve">                                        Montant HT de la commande :</t>
  </si>
  <si>
    <t xml:space="preserve"> TVA</t>
  </si>
  <si>
    <t xml:space="preserve">                                         Montant TTC de la commande :</t>
  </si>
  <si>
    <t xml:space="preserve">                                     Montant TTC par personne :</t>
  </si>
  <si>
    <r>
      <t xml:space="preserve">Tarif en vigueur à compter du 1 janvier 2025
Commande à passer </t>
    </r>
    <r>
      <rPr>
        <b/>
        <u/>
        <sz val="11"/>
        <rFont val="Arial"/>
        <family val="2"/>
      </rPr>
      <t>au plus tard 2 jours ouvrés</t>
    </r>
    <r>
      <rPr>
        <sz val="11"/>
        <rFont val="Arial"/>
        <family val="2"/>
      </rPr>
      <t xml:space="preserve"> avant la prestation et </t>
    </r>
    <r>
      <rPr>
        <b/>
        <u/>
        <sz val="11"/>
        <rFont val="Arial"/>
        <family val="2"/>
      </rPr>
      <t>au plus tard 3 jours ouvrés</t>
    </r>
    <r>
      <rPr>
        <sz val="11"/>
        <rFont val="Arial"/>
        <family val="2"/>
      </rPr>
      <t xml:space="preserve"> avant la prestation </t>
    </r>
    <r>
      <rPr>
        <b/>
        <u/>
        <sz val="11"/>
        <rFont val="Arial"/>
        <family val="2"/>
      </rPr>
      <t>à partir de 51 personnes et selon les articles sélectionnés</t>
    </r>
    <r>
      <rPr>
        <sz val="11"/>
        <rFont val="Arial"/>
        <family val="2"/>
      </rPr>
      <t xml:space="preserve">
Annulation ou modification au </t>
    </r>
    <r>
      <rPr>
        <b/>
        <u/>
        <sz val="11"/>
        <rFont val="Arial"/>
        <family val="2"/>
      </rPr>
      <t>plus tard 1 jour ouvré</t>
    </r>
    <r>
      <rPr>
        <sz val="11"/>
        <rFont val="Arial"/>
        <family val="2"/>
      </rPr>
      <t xml:space="preserve"> avant la prestation
Les livraisons sont effectuées entre 8h00 et 11h30 et entre 14h00 et 15h15
Contact : 07 85 85 34 51</t>
    </r>
  </si>
  <si>
    <t>Association pour la Gestion des Restaurants du groupe Caisse des Dépôts - 01 01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</si>
</sst>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F800]dddd\,\ mmmm\ dd\,\ yyyy"/>
    <numFmt numFmtId="165" formatCode="h:mm:ss;@"/>
    <numFmt numFmtId="166" formatCode=";;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u/>
      <sz val="16"/>
      <color theme="10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C0B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A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2747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1" fillId="0" borderId="0"/>
  </cellStyleXfs>
  <cellXfs count="165">
    <xf numFmtId="0" fontId="0" fillId="0" borderId="0" xfId="0"/>
    <xf numFmtId="0" fontId="0" fillId="3" borderId="0" xfId="0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0" fillId="3" borderId="22" xfId="0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9" fillId="0" borderId="0" xfId="0" applyFont="1"/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9" fontId="3" fillId="3" borderId="22" xfId="2" applyFont="1" applyFill="1" applyBorder="1" applyAlignment="1">
      <alignment horizontal="center" vertical="center" wrapText="1"/>
    </xf>
    <xf numFmtId="166" fontId="19" fillId="3" borderId="0" xfId="0" applyNumberFormat="1" applyFont="1" applyFill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" fontId="20" fillId="2" borderId="25" xfId="0" applyNumberFormat="1" applyFont="1" applyFill="1" applyBorder="1" applyAlignment="1">
      <alignment horizontal="center" vertical="center" wrapText="1"/>
    </xf>
    <xf numFmtId="4" fontId="20" fillId="2" borderId="2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 wrapText="1"/>
      <protection locked="0" hidden="1"/>
    </xf>
    <xf numFmtId="0" fontId="21" fillId="6" borderId="10" xfId="4" applyFill="1" applyBorder="1" applyAlignment="1">
      <alignment horizontal="center" vertical="center" wrapText="1"/>
    </xf>
    <xf numFmtId="44" fontId="10" fillId="3" borderId="10" xfId="1" applyFont="1" applyFill="1" applyBorder="1" applyAlignment="1" applyProtection="1">
      <alignment horizontal="center" vertical="center" wrapText="1"/>
      <protection hidden="1"/>
    </xf>
    <xf numFmtId="0" fontId="3" fillId="3" borderId="0" xfId="0" quotePrefix="1" applyFont="1" applyFill="1" applyAlignment="1">
      <alignment vertical="center" wrapText="1"/>
    </xf>
    <xf numFmtId="0" fontId="14" fillId="5" borderId="16" xfId="0" applyFont="1" applyFill="1" applyBorder="1" applyAlignment="1" applyProtection="1">
      <alignment horizontal="center" vertical="center" wrapText="1"/>
      <protection locked="0" hidden="1"/>
    </xf>
    <xf numFmtId="0" fontId="21" fillId="6" borderId="16" xfId="4" applyFill="1" applyBorder="1" applyAlignment="1">
      <alignment horizontal="center" vertical="center" wrapText="1"/>
    </xf>
    <xf numFmtId="44" fontId="10" fillId="3" borderId="16" xfId="1" applyFont="1" applyFill="1" applyBorder="1" applyAlignment="1" applyProtection="1">
      <alignment horizontal="center" vertical="center" wrapText="1"/>
      <protection hidden="1"/>
    </xf>
    <xf numFmtId="0" fontId="14" fillId="5" borderId="20" xfId="0" applyFont="1" applyFill="1" applyBorder="1" applyAlignment="1" applyProtection="1">
      <alignment horizontal="center" vertical="center" wrapText="1"/>
      <protection locked="0" hidden="1"/>
    </xf>
    <xf numFmtId="0" fontId="21" fillId="6" borderId="20" xfId="4" applyFill="1" applyBorder="1" applyAlignment="1">
      <alignment horizontal="center" vertical="center" wrapText="1"/>
    </xf>
    <xf numFmtId="44" fontId="10" fillId="3" borderId="20" xfId="1" applyFont="1" applyFill="1" applyBorder="1" applyAlignment="1" applyProtection="1">
      <alignment horizontal="center" vertical="center" wrapText="1"/>
      <protection hidden="1"/>
    </xf>
    <xf numFmtId="20" fontId="3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4" fontId="20" fillId="3" borderId="0" xfId="0" applyNumberFormat="1" applyFont="1" applyFill="1" applyAlignment="1">
      <alignment horizontal="center" vertical="center" wrapText="1"/>
    </xf>
    <xf numFmtId="0" fontId="22" fillId="6" borderId="16" xfId="4" applyFont="1" applyFill="1" applyBorder="1" applyAlignment="1">
      <alignment horizontal="center" vertical="center" wrapText="1"/>
    </xf>
    <xf numFmtId="0" fontId="22" fillId="6" borderId="20" xfId="4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44" fontId="0" fillId="3" borderId="0" xfId="0" applyNumberFormat="1" applyFill="1" applyAlignment="1">
      <alignment vertical="center" wrapText="1"/>
    </xf>
    <xf numFmtId="20" fontId="9" fillId="3" borderId="0" xfId="0" applyNumberFormat="1" applyFont="1" applyFill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19" fillId="3" borderId="0" xfId="0" applyFont="1" applyFill="1" applyAlignment="1" applyProtection="1">
      <alignment horizontal="center" vertical="center" wrapText="1"/>
      <protection hidden="1"/>
    </xf>
    <xf numFmtId="4" fontId="0" fillId="3" borderId="0" xfId="0" applyNumberFormat="1" applyFill="1" applyAlignment="1" applyProtection="1">
      <alignment horizontal="center" vertical="center" wrapText="1"/>
      <protection hidden="1"/>
    </xf>
    <xf numFmtId="44" fontId="10" fillId="3" borderId="0" xfId="1" applyFont="1" applyFill="1" applyBorder="1" applyAlignment="1" applyProtection="1">
      <alignment horizontal="left" vertical="center"/>
      <protection hidden="1"/>
    </xf>
    <xf numFmtId="44" fontId="10" fillId="3" borderId="0" xfId="1" applyFont="1" applyFill="1" applyBorder="1" applyAlignment="1" applyProtection="1">
      <alignment horizontal="left" vertical="center" wrapText="1"/>
      <protection hidden="1"/>
    </xf>
    <xf numFmtId="44" fontId="14" fillId="3" borderId="0" xfId="1" applyFont="1" applyFill="1" applyBorder="1" applyAlignment="1" applyProtection="1">
      <alignment horizontal="center" vertical="center" wrapText="1"/>
      <protection hidden="1"/>
    </xf>
    <xf numFmtId="0" fontId="24" fillId="2" borderId="4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locked="0" hidden="1"/>
    </xf>
    <xf numFmtId="0" fontId="10" fillId="7" borderId="31" xfId="0" applyFont="1" applyFill="1" applyBorder="1" applyAlignment="1">
      <alignment horizontal="left" vertical="center" wrapText="1"/>
    </xf>
    <xf numFmtId="44" fontId="10" fillId="3" borderId="5" xfId="1" applyFont="1" applyFill="1" applyBorder="1" applyAlignment="1" applyProtection="1">
      <alignment horizontal="center" vertical="center" wrapText="1"/>
      <protection hidden="1"/>
    </xf>
    <xf numFmtId="44" fontId="20" fillId="8" borderId="36" xfId="1" applyFont="1" applyFill="1" applyBorder="1" applyAlignment="1" applyProtection="1">
      <alignment vertical="center" wrapText="1"/>
      <protection hidden="1"/>
    </xf>
    <xf numFmtId="44" fontId="20" fillId="8" borderId="37" xfId="1" applyFont="1" applyFill="1" applyBorder="1" applyAlignment="1" applyProtection="1">
      <alignment horizontal="left" vertical="center" wrapText="1"/>
      <protection hidden="1"/>
    </xf>
    <xf numFmtId="9" fontId="20" fillId="8" borderId="37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0" xfId="0" applyFont="1" applyFill="1" applyAlignment="1">
      <alignment vertical="center" wrapText="1"/>
    </xf>
    <xf numFmtId="0" fontId="3" fillId="3" borderId="0" xfId="3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>
      <alignment vertical="center" wrapText="1"/>
    </xf>
    <xf numFmtId="0" fontId="28" fillId="3" borderId="0" xfId="3" applyFont="1" applyFill="1" applyBorder="1" applyAlignment="1" applyProtection="1">
      <alignment horizontal="center" vertical="center" wrapText="1"/>
      <protection locked="0"/>
    </xf>
    <xf numFmtId="44" fontId="20" fillId="8" borderId="36" xfId="1" applyFont="1" applyFill="1" applyBorder="1" applyAlignment="1" applyProtection="1">
      <alignment horizontal="right" vertical="center" wrapText="1"/>
      <protection hidden="1"/>
    </xf>
    <xf numFmtId="44" fontId="27" fillId="3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3" borderId="0" xfId="3" applyFont="1" applyFill="1" applyBorder="1" applyAlignment="1" applyProtection="1">
      <alignment horizontal="left" vertical="center" wrapText="1"/>
      <protection locked="0"/>
    </xf>
    <xf numFmtId="0" fontId="27" fillId="2" borderId="43" xfId="0" applyFont="1" applyFill="1" applyBorder="1" applyAlignment="1">
      <alignment vertical="center" wrapText="1"/>
    </xf>
    <xf numFmtId="4" fontId="27" fillId="2" borderId="46" xfId="0" applyNumberFormat="1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vertical="center" wrapText="1"/>
    </xf>
    <xf numFmtId="4" fontId="27" fillId="2" borderId="16" xfId="0" applyNumberFormat="1" applyFont="1" applyFill="1" applyBorder="1" applyAlignment="1">
      <alignment horizontal="left" vertical="center" wrapText="1"/>
    </xf>
    <xf numFmtId="0" fontId="27" fillId="2" borderId="47" xfId="0" applyFont="1" applyFill="1" applyBorder="1" applyAlignment="1">
      <alignment vertical="center" wrapText="1"/>
    </xf>
    <xf numFmtId="0" fontId="27" fillId="2" borderId="41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44" fontId="0" fillId="3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center" wrapText="1"/>
      <protection locked="0"/>
    </xf>
    <xf numFmtId="0" fontId="14" fillId="5" borderId="38" xfId="0" applyFont="1" applyFill="1" applyBorder="1" applyAlignment="1" applyProtection="1">
      <alignment horizontal="center" vertical="center" wrapText="1"/>
      <protection locked="0"/>
    </xf>
    <xf numFmtId="0" fontId="29" fillId="5" borderId="48" xfId="0" applyFont="1" applyFill="1" applyBorder="1" applyAlignment="1" applyProtection="1">
      <alignment horizontal="center" vertical="center" wrapText="1"/>
      <protection locked="0"/>
    </xf>
    <xf numFmtId="0" fontId="29" fillId="5" borderId="49" xfId="0" applyFont="1" applyFill="1" applyBorder="1" applyAlignment="1" applyProtection="1">
      <alignment horizontal="center" vertical="center" wrapText="1"/>
      <protection locked="0"/>
    </xf>
    <xf numFmtId="0" fontId="29" fillId="5" borderId="50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6" fillId="3" borderId="32" xfId="0" applyFont="1" applyFill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26" fillId="3" borderId="0" xfId="0" applyFont="1" applyFill="1" applyAlignment="1" applyProtection="1">
      <alignment horizontal="center" vertical="center" wrapText="1"/>
      <protection hidden="1"/>
    </xf>
    <xf numFmtId="0" fontId="0" fillId="0" borderId="3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8" borderId="34" xfId="0" applyFont="1" applyFill="1" applyBorder="1" applyAlignment="1" applyProtection="1">
      <alignment horizontal="center" vertical="center" wrapText="1"/>
      <protection hidden="1"/>
    </xf>
    <xf numFmtId="0" fontId="20" fillId="8" borderId="11" xfId="0" applyFont="1" applyFill="1" applyBorder="1" applyAlignment="1" applyProtection="1">
      <alignment horizontal="center" vertical="center" wrapText="1"/>
      <protection hidden="1"/>
    </xf>
    <xf numFmtId="44" fontId="14" fillId="3" borderId="8" xfId="1" applyFont="1" applyFill="1" applyBorder="1" applyAlignment="1" applyProtection="1">
      <alignment horizontal="center" vertical="center" wrapText="1"/>
      <protection hidden="1"/>
    </xf>
    <xf numFmtId="44" fontId="14" fillId="3" borderId="12" xfId="1" applyFont="1" applyFill="1" applyBorder="1" applyAlignment="1" applyProtection="1">
      <alignment horizontal="center" vertical="center" wrapText="1"/>
      <protection hidden="1"/>
    </xf>
    <xf numFmtId="0" fontId="20" fillId="8" borderId="36" xfId="0" applyFont="1" applyFill="1" applyBorder="1" applyAlignment="1" applyProtection="1">
      <alignment horizontal="center" vertical="center"/>
      <protection hidden="1"/>
    </xf>
    <xf numFmtId="0" fontId="20" fillId="8" borderId="37" xfId="0" applyFont="1" applyFill="1" applyBorder="1" applyAlignment="1" applyProtection="1">
      <alignment horizontal="center" vertical="center"/>
      <protection hidden="1"/>
    </xf>
    <xf numFmtId="0" fontId="20" fillId="8" borderId="39" xfId="0" applyFont="1" applyFill="1" applyBorder="1" applyAlignment="1" applyProtection="1">
      <alignment horizontal="center" vertical="center" wrapText="1"/>
      <protection hidden="1"/>
    </xf>
    <xf numFmtId="0" fontId="20" fillId="8" borderId="40" xfId="0" applyFont="1" applyFill="1" applyBorder="1" applyAlignment="1" applyProtection="1">
      <alignment horizontal="center" vertical="center" wrapText="1"/>
      <protection hidden="1"/>
    </xf>
    <xf numFmtId="44" fontId="14" fillId="3" borderId="26" xfId="1" applyFont="1" applyFill="1" applyBorder="1" applyAlignment="1" applyProtection="1">
      <alignment horizontal="center" vertical="center" wrapText="1"/>
      <protection hidden="1"/>
    </xf>
    <xf numFmtId="44" fontId="14" fillId="3" borderId="33" xfId="1" applyFont="1" applyFill="1" applyBorder="1" applyAlignment="1" applyProtection="1">
      <alignment horizontal="center" vertical="center" wrapText="1"/>
      <protection hidden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 applyProtection="1">
      <alignment horizontal="center" vertical="center" wrapText="1"/>
      <protection locked="0"/>
    </xf>
    <xf numFmtId="0" fontId="14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8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left" vertical="center" wrapText="1"/>
      <protection hidden="1"/>
    </xf>
    <xf numFmtId="0" fontId="10" fillId="3" borderId="31" xfId="0" applyFont="1" applyFill="1" applyBorder="1" applyAlignment="1" applyProtection="1">
      <alignment horizontal="left" vertical="center" wrapText="1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0" fontId="8" fillId="2" borderId="29" xfId="0" applyFont="1" applyFill="1" applyBorder="1" applyAlignment="1" applyProtection="1">
      <alignment horizontal="center" vertical="center" wrapText="1"/>
      <protection hidden="1"/>
    </xf>
    <xf numFmtId="0" fontId="8" fillId="2" borderId="30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horizontal="left" vertical="center" wrapText="1"/>
      <protection hidden="1"/>
    </xf>
    <xf numFmtId="0" fontId="10" fillId="3" borderId="16" xfId="0" applyFont="1" applyFill="1" applyBorder="1" applyAlignment="1" applyProtection="1">
      <alignment horizontal="left" vertical="center" wrapText="1"/>
      <protection hidden="1"/>
    </xf>
    <xf numFmtId="0" fontId="10" fillId="3" borderId="20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0" fontId="10" fillId="3" borderId="10" xfId="0" applyFont="1" applyFill="1" applyBorder="1" applyAlignment="1" applyProtection="1">
      <alignment vertical="center" wrapText="1"/>
      <protection hidden="1"/>
    </xf>
    <xf numFmtId="165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19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21" xfId="0" applyNumberFormat="1" applyFont="1" applyFill="1" applyBorder="1" applyAlignment="1" applyProtection="1">
      <alignment horizontal="left" vertical="center" wrapText="1"/>
      <protection locked="0"/>
    </xf>
    <xf numFmtId="164" fontId="11" fillId="5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 applyProtection="1">
      <alignment horizontal="left" vertical="center" wrapText="1"/>
      <protection locked="0"/>
    </xf>
    <xf numFmtId="0" fontId="11" fillId="5" borderId="15" xfId="0" applyFont="1" applyFill="1" applyBorder="1" applyAlignment="1" applyProtection="1">
      <alignment horizontal="left" vertical="center" wrapText="1"/>
      <protection locked="0"/>
    </xf>
    <xf numFmtId="164" fontId="11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11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11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1" fillId="5" borderId="9" xfId="0" applyNumberFormat="1" applyFont="1" applyFill="1" applyBorder="1" applyAlignment="1" applyProtection="1">
      <alignment horizontal="left" vertical="center" wrapText="1"/>
      <protection locked="0"/>
    </xf>
    <xf numFmtId="164" fontId="12" fillId="5" borderId="8" xfId="3" applyNumberFormat="1" applyFont="1" applyFill="1" applyBorder="1" applyAlignment="1" applyProtection="1">
      <alignment horizontal="left" vertical="center" wrapText="1"/>
      <protection locked="0"/>
    </xf>
    <xf numFmtId="164" fontId="13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13" fillId="5" borderId="12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Lien hypertexte" xfId="3" builtinId="8"/>
    <cellStyle name="Monétaire" xfId="1" builtinId="4"/>
    <cellStyle name="Normal" xfId="0" builtinId="0"/>
    <cellStyle name="Normal 2" xfId="4" xr:uid="{21DFBB4C-7122-4F8B-B45A-F04AFD7F8A67}"/>
    <cellStyle name="Pourcentage" xfId="2" builtinId="5"/>
  </cellStyles>
  <dxfs count="1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47625</xdr:rowOff>
    </xdr:from>
    <xdr:to>
      <xdr:col>0</xdr:col>
      <xdr:colOff>793749</xdr:colOff>
      <xdr:row>1</xdr:row>
      <xdr:rowOff>752474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447F1F-2689-438B-BDD3-750417D45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52425"/>
          <a:ext cx="650874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AGRrivesdefrance@caissedesdepot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485B-7D94-4B28-9738-D3EE12364FA9}">
  <dimension ref="A1:AF60"/>
  <sheetViews>
    <sheetView tabSelected="1" zoomScale="55" zoomScaleNormal="55" workbookViewId="0">
      <selection activeCell="G11" sqref="G11"/>
    </sheetView>
  </sheetViews>
  <sheetFormatPr baseColWidth="10" defaultColWidth="11.5703125" defaultRowHeight="15" x14ac:dyDescent="0.25"/>
  <cols>
    <col min="1" max="1" width="42.85546875" style="1" customWidth="1"/>
    <col min="2" max="2" width="15.140625" style="1" customWidth="1"/>
    <col min="3" max="3" width="26.85546875" style="1" customWidth="1"/>
    <col min="4" max="4" width="38.42578125" style="1" bestFit="1" customWidth="1"/>
    <col min="5" max="5" width="30.7109375" style="1" customWidth="1"/>
    <col min="6" max="6" width="15.140625" style="87" customWidth="1"/>
    <col min="7" max="7" width="22.28515625" style="85" customWidth="1"/>
    <col min="8" max="8" width="22.140625" style="85" customWidth="1"/>
    <col min="9" max="10" width="11.5703125" style="1"/>
    <col min="11" max="11" width="15" style="2" customWidth="1"/>
    <col min="12" max="16" width="15" style="2" hidden="1" customWidth="1"/>
    <col min="17" max="17" width="15" style="2" customWidth="1"/>
    <col min="18" max="18" width="26.42578125" style="3" customWidth="1"/>
    <col min="19" max="16384" width="11.5703125" style="1"/>
  </cols>
  <sheetData>
    <row r="1" spans="1:23" ht="24" customHeight="1" thickTop="1" thickBot="1" x14ac:dyDescent="0.3">
      <c r="A1" s="154" t="s">
        <v>0</v>
      </c>
      <c r="B1" s="155"/>
      <c r="C1" s="155"/>
      <c r="D1" s="155"/>
      <c r="E1" s="155"/>
      <c r="F1" s="155"/>
      <c r="G1" s="155"/>
      <c r="H1" s="156"/>
    </row>
    <row r="2" spans="1:23" ht="78" customHeight="1" thickTop="1" thickBot="1" x14ac:dyDescent="0.3">
      <c r="A2" s="157" t="s">
        <v>92</v>
      </c>
      <c r="B2" s="157"/>
      <c r="C2" s="157"/>
      <c r="D2" s="157"/>
      <c r="E2" s="157"/>
      <c r="F2" s="157"/>
      <c r="G2" s="157"/>
      <c r="H2" s="157"/>
    </row>
    <row r="3" spans="1:23" ht="20.25" customHeight="1" thickTop="1" thickBot="1" x14ac:dyDescent="0.3">
      <c r="A3" s="158" t="s">
        <v>1</v>
      </c>
      <c r="B3" s="159"/>
      <c r="C3" s="159"/>
      <c r="D3" s="159"/>
      <c r="E3" s="159"/>
      <c r="F3" s="159"/>
      <c r="G3" s="159"/>
      <c r="H3" s="160"/>
      <c r="J3" s="4"/>
      <c r="K3" s="4"/>
      <c r="L3" s="5" t="s">
        <v>2</v>
      </c>
      <c r="M3" s="2" t="s">
        <v>3</v>
      </c>
      <c r="O3" s="2">
        <v>6</v>
      </c>
      <c r="P3" s="2">
        <v>12.5</v>
      </c>
      <c r="R3" s="6"/>
      <c r="S3" s="4"/>
      <c r="T3" s="4"/>
      <c r="U3" s="4"/>
      <c r="V3" s="4"/>
      <c r="W3" s="4"/>
    </row>
    <row r="4" spans="1:23" ht="47.25" customHeight="1" thickTop="1" thickBot="1" x14ac:dyDescent="0.3">
      <c r="A4" s="7" t="s">
        <v>4</v>
      </c>
      <c r="B4" s="151"/>
      <c r="C4" s="161"/>
      <c r="D4" s="8" t="s">
        <v>5</v>
      </c>
      <c r="E4" s="162" t="s">
        <v>6</v>
      </c>
      <c r="F4" s="163"/>
      <c r="G4" s="163"/>
      <c r="H4" s="164"/>
      <c r="J4" s="4"/>
      <c r="K4" s="4"/>
      <c r="L4" s="5" t="s">
        <v>7</v>
      </c>
      <c r="M4" s="2" t="s">
        <v>8</v>
      </c>
      <c r="O4" s="2">
        <v>16</v>
      </c>
      <c r="P4" s="2">
        <v>2.5</v>
      </c>
      <c r="R4" s="6"/>
      <c r="S4" s="4"/>
      <c r="T4" s="4"/>
      <c r="U4" s="4"/>
      <c r="V4" s="4"/>
      <c r="W4" s="4"/>
    </row>
    <row r="5" spans="1:23" ht="43.5" customHeight="1" thickTop="1" thickBot="1" x14ac:dyDescent="0.3">
      <c r="A5" s="9" t="s">
        <v>9</v>
      </c>
      <c r="B5" s="149"/>
      <c r="C5" s="150"/>
      <c r="D5" s="10" t="s">
        <v>10</v>
      </c>
      <c r="E5" s="151"/>
      <c r="F5" s="152"/>
      <c r="G5" s="152"/>
      <c r="H5" s="153"/>
      <c r="J5" s="4"/>
      <c r="K5" s="4"/>
      <c r="M5" s="2" t="s">
        <v>11</v>
      </c>
      <c r="O5" s="2">
        <v>26</v>
      </c>
      <c r="P5" s="2">
        <v>40</v>
      </c>
      <c r="R5" s="6"/>
      <c r="S5" s="4"/>
      <c r="T5" s="4"/>
      <c r="U5" s="4"/>
      <c r="V5" s="4"/>
      <c r="W5" s="4"/>
    </row>
    <row r="6" spans="1:23" ht="43.5" customHeight="1" thickTop="1" thickBot="1" x14ac:dyDescent="0.3">
      <c r="A6" s="11" t="s">
        <v>12</v>
      </c>
      <c r="B6" s="142"/>
      <c r="C6" s="143"/>
      <c r="D6" s="12" t="s">
        <v>13</v>
      </c>
      <c r="E6" s="144"/>
      <c r="F6" s="145"/>
      <c r="G6" s="145"/>
      <c r="H6" s="146"/>
      <c r="J6" s="4"/>
      <c r="K6" s="4"/>
      <c r="M6" s="2" t="s">
        <v>14</v>
      </c>
      <c r="O6" s="2">
        <v>36</v>
      </c>
      <c r="P6" s="2">
        <v>50</v>
      </c>
      <c r="R6" s="6"/>
      <c r="S6" s="4"/>
      <c r="T6" s="4"/>
      <c r="U6" s="4"/>
      <c r="V6" s="4"/>
      <c r="W6" s="4"/>
    </row>
    <row r="7" spans="1:23" ht="10.15" customHeight="1" thickTop="1" thickBot="1" x14ac:dyDescent="0.3">
      <c r="A7" s="13"/>
      <c r="B7" s="13"/>
      <c r="C7" s="13"/>
      <c r="D7" s="14"/>
      <c r="E7" s="14"/>
      <c r="F7" s="14"/>
      <c r="G7" s="14"/>
      <c r="H7" s="14"/>
      <c r="I7" s="4"/>
      <c r="J7" s="4"/>
      <c r="K7" s="4"/>
      <c r="M7" s="2" t="s">
        <v>15</v>
      </c>
      <c r="O7" s="2">
        <v>51</v>
      </c>
      <c r="P7" s="2">
        <v>60</v>
      </c>
      <c r="R7" s="6"/>
      <c r="S7" s="4"/>
      <c r="T7" s="4"/>
      <c r="U7" s="4"/>
      <c r="V7" s="4"/>
      <c r="W7" s="4"/>
    </row>
    <row r="8" spans="1:23" s="23" customFormat="1" ht="51.75" customHeight="1" thickTop="1" thickBot="1" x14ac:dyDescent="0.3">
      <c r="A8" s="15" t="s">
        <v>16</v>
      </c>
      <c r="B8" s="16"/>
      <c r="C8" s="17" t="s">
        <v>17</v>
      </c>
      <c r="D8" s="144"/>
      <c r="E8" s="145"/>
      <c r="F8" s="145"/>
      <c r="G8" s="145"/>
      <c r="H8" s="146"/>
      <c r="I8" s="18"/>
      <c r="J8" s="19"/>
      <c r="K8" s="20"/>
      <c r="L8" s="21"/>
      <c r="M8" s="2" t="s">
        <v>18</v>
      </c>
      <c r="N8" s="21"/>
      <c r="O8" s="21">
        <v>20000000</v>
      </c>
      <c r="P8" s="21">
        <v>300</v>
      </c>
      <c r="Q8" s="21"/>
      <c r="R8" s="22"/>
      <c r="S8" s="20"/>
      <c r="T8" s="20"/>
      <c r="U8" s="20"/>
      <c r="V8" s="20"/>
      <c r="W8" s="20"/>
    </row>
    <row r="9" spans="1:23" ht="4.5" customHeight="1" thickTop="1" thickBot="1" x14ac:dyDescent="0.3">
      <c r="A9" s="13"/>
      <c r="B9" s="13"/>
      <c r="C9" s="13"/>
      <c r="D9" s="24"/>
      <c r="E9" s="24"/>
      <c r="F9" s="25">
        <v>0.1</v>
      </c>
      <c r="G9" s="26">
        <v>0</v>
      </c>
      <c r="H9" s="26">
        <v>0</v>
      </c>
      <c r="I9" s="4"/>
      <c r="J9" s="4"/>
      <c r="K9" s="4"/>
      <c r="M9" s="2" t="s">
        <v>19</v>
      </c>
      <c r="Q9" s="2" t="s">
        <v>20</v>
      </c>
      <c r="R9" s="6"/>
      <c r="S9" s="4"/>
      <c r="T9" s="4"/>
      <c r="U9" s="4"/>
      <c r="V9" s="4"/>
      <c r="W9" s="4"/>
    </row>
    <row r="10" spans="1:23" s="32" customFormat="1" ht="39" customHeight="1" thickTop="1" thickBot="1" x14ac:dyDescent="0.3">
      <c r="A10" s="27" t="s">
        <v>21</v>
      </c>
      <c r="B10" s="28" t="s">
        <v>22</v>
      </c>
      <c r="C10" s="147" t="s">
        <v>23</v>
      </c>
      <c r="D10" s="148"/>
      <c r="E10" s="28" t="s">
        <v>24</v>
      </c>
      <c r="F10" s="29" t="s">
        <v>25</v>
      </c>
      <c r="G10" s="30" t="s">
        <v>26</v>
      </c>
      <c r="H10" s="31" t="s">
        <v>27</v>
      </c>
      <c r="J10" s="14"/>
      <c r="K10" s="14"/>
      <c r="L10" s="33"/>
      <c r="M10" s="2" t="s">
        <v>28</v>
      </c>
      <c r="N10" s="33"/>
      <c r="O10" s="33"/>
      <c r="P10" s="33"/>
      <c r="Q10" s="33"/>
      <c r="R10" s="6"/>
      <c r="S10" s="14"/>
      <c r="T10" s="14"/>
      <c r="U10" s="14"/>
      <c r="V10" s="14"/>
      <c r="W10" s="14"/>
    </row>
    <row r="11" spans="1:23" ht="26.25" customHeight="1" thickTop="1" thickBot="1" x14ac:dyDescent="0.3">
      <c r="A11" s="138" t="s">
        <v>29</v>
      </c>
      <c r="B11" s="34"/>
      <c r="C11" s="141" t="s">
        <v>30</v>
      </c>
      <c r="D11" s="141"/>
      <c r="E11" s="35" t="s">
        <v>31</v>
      </c>
      <c r="F11" s="36">
        <v>3.65</v>
      </c>
      <c r="G11" s="36" t="str">
        <f>IF(B11="","",(B11*F11))</f>
        <v/>
      </c>
      <c r="H11" s="36" t="str">
        <f>IF(B11="","",(G11*1.1))</f>
        <v/>
      </c>
      <c r="J11" s="4"/>
      <c r="K11" s="4"/>
      <c r="M11" s="37" t="s">
        <v>32</v>
      </c>
      <c r="R11" s="6"/>
      <c r="S11" s="4"/>
      <c r="T11" s="4"/>
      <c r="U11" s="4"/>
      <c r="V11" s="4"/>
      <c r="W11" s="4"/>
    </row>
    <row r="12" spans="1:23" ht="33" customHeight="1" thickTop="1" thickBot="1" x14ac:dyDescent="0.3">
      <c r="A12" s="139"/>
      <c r="B12" s="38"/>
      <c r="C12" s="136" t="s">
        <v>33</v>
      </c>
      <c r="D12" s="136"/>
      <c r="E12" s="39" t="s">
        <v>34</v>
      </c>
      <c r="F12" s="40">
        <v>5.0199999999999996</v>
      </c>
      <c r="G12" s="36" t="str">
        <f t="shared" ref="G12:G14" si="0">IF(B12="","",(B12*F12))</f>
        <v/>
      </c>
      <c r="H12" s="36" t="str">
        <f t="shared" ref="H12:H35" si="1">IF(B12="","",(G12*1.1))</f>
        <v/>
      </c>
      <c r="J12" s="4"/>
      <c r="K12" s="4"/>
      <c r="M12" s="2" t="s">
        <v>35</v>
      </c>
      <c r="R12" s="6"/>
      <c r="S12" s="4"/>
      <c r="T12" s="4"/>
      <c r="U12" s="4"/>
      <c r="V12" s="4"/>
      <c r="W12" s="4"/>
    </row>
    <row r="13" spans="1:23" ht="34.5" customHeight="1" thickTop="1" thickBot="1" x14ac:dyDescent="0.3">
      <c r="A13" s="139"/>
      <c r="B13" s="38"/>
      <c r="C13" s="136" t="s">
        <v>36</v>
      </c>
      <c r="D13" s="136"/>
      <c r="E13" s="39" t="s">
        <v>37</v>
      </c>
      <c r="F13" s="40">
        <v>8.0299999999999994</v>
      </c>
      <c r="G13" s="36" t="str">
        <f t="shared" si="0"/>
        <v/>
      </c>
      <c r="H13" s="36" t="str">
        <f t="shared" si="1"/>
        <v/>
      </c>
      <c r="J13" s="4"/>
      <c r="K13" s="4"/>
      <c r="M13" s="2" t="s">
        <v>38</v>
      </c>
      <c r="R13" s="6"/>
      <c r="S13" s="4"/>
      <c r="T13" s="4"/>
      <c r="U13" s="4"/>
      <c r="V13" s="4"/>
      <c r="W13" s="4"/>
    </row>
    <row r="14" spans="1:23" ht="28.5" customHeight="1" thickTop="1" thickBot="1" x14ac:dyDescent="0.3">
      <c r="A14" s="140"/>
      <c r="B14" s="41"/>
      <c r="C14" s="137" t="s">
        <v>39</v>
      </c>
      <c r="D14" s="137"/>
      <c r="E14" s="42" t="s">
        <v>40</v>
      </c>
      <c r="F14" s="43">
        <v>2.74</v>
      </c>
      <c r="G14" s="36" t="str">
        <f t="shared" si="0"/>
        <v/>
      </c>
      <c r="H14" s="36" t="str">
        <f t="shared" si="1"/>
        <v/>
      </c>
      <c r="J14" s="4"/>
      <c r="K14" s="4"/>
      <c r="M14" s="44" t="s">
        <v>41</v>
      </c>
      <c r="R14" s="6"/>
      <c r="S14" s="4"/>
      <c r="T14" s="4"/>
      <c r="U14" s="4"/>
      <c r="V14" s="4"/>
      <c r="W14" s="4"/>
    </row>
    <row r="15" spans="1:23" s="32" customFormat="1" ht="8.25" customHeight="1" thickTop="1" thickBot="1" x14ac:dyDescent="0.3">
      <c r="A15" s="45"/>
      <c r="B15" s="45"/>
      <c r="C15" s="45"/>
      <c r="D15" s="45"/>
      <c r="E15" s="45"/>
      <c r="F15" s="45"/>
      <c r="G15" s="36"/>
      <c r="H15" s="46"/>
      <c r="J15" s="14"/>
      <c r="K15" s="14"/>
      <c r="L15" s="33"/>
      <c r="M15" s="2" t="s">
        <v>42</v>
      </c>
      <c r="N15" s="33"/>
      <c r="O15" s="33"/>
      <c r="P15" s="33"/>
      <c r="Q15" s="33"/>
      <c r="R15" s="6"/>
      <c r="S15" s="14"/>
      <c r="T15" s="14"/>
      <c r="U15" s="14"/>
      <c r="V15" s="14"/>
      <c r="W15" s="14"/>
    </row>
    <row r="16" spans="1:23" ht="30.75" customHeight="1" thickTop="1" thickBot="1" x14ac:dyDescent="0.3">
      <c r="A16" s="138" t="s">
        <v>43</v>
      </c>
      <c r="B16" s="34"/>
      <c r="C16" s="135" t="s">
        <v>44</v>
      </c>
      <c r="D16" s="135"/>
      <c r="E16" s="35" t="s">
        <v>34</v>
      </c>
      <c r="F16" s="36">
        <v>4.5199999999999996</v>
      </c>
      <c r="G16" s="36" t="str">
        <f>IF(B16="","",F16*B16)</f>
        <v/>
      </c>
      <c r="H16" s="36" t="str">
        <f t="shared" si="1"/>
        <v/>
      </c>
      <c r="J16" s="4"/>
      <c r="K16" s="4"/>
      <c r="R16" s="6"/>
      <c r="S16" s="4"/>
      <c r="T16" s="4"/>
      <c r="U16" s="4"/>
      <c r="V16" s="4"/>
      <c r="W16" s="4"/>
    </row>
    <row r="17" spans="1:23" ht="34.5" customHeight="1" thickTop="1" thickBot="1" x14ac:dyDescent="0.3">
      <c r="A17" s="139"/>
      <c r="B17" s="38"/>
      <c r="C17" s="136" t="s">
        <v>45</v>
      </c>
      <c r="D17" s="136"/>
      <c r="E17" s="39" t="s">
        <v>34</v>
      </c>
      <c r="F17" s="40">
        <v>5.12</v>
      </c>
      <c r="G17" s="36" t="str">
        <f t="shared" ref="G17:G21" si="2">IF(B17="","",F17*B17)</f>
        <v/>
      </c>
      <c r="H17" s="36" t="str">
        <f t="shared" si="1"/>
        <v/>
      </c>
      <c r="J17" s="4"/>
      <c r="K17" s="4"/>
      <c r="L17" s="4"/>
      <c r="M17" s="4"/>
      <c r="N17" s="4"/>
      <c r="O17" s="4"/>
      <c r="P17" s="4"/>
      <c r="Q17" s="4"/>
      <c r="R17" s="6"/>
      <c r="S17" s="4"/>
      <c r="T17" s="4"/>
      <c r="U17" s="4"/>
      <c r="V17" s="4"/>
      <c r="W17" s="4"/>
    </row>
    <row r="18" spans="1:23" ht="37.5" customHeight="1" thickTop="1" thickBot="1" x14ac:dyDescent="0.3">
      <c r="A18" s="139"/>
      <c r="B18" s="38"/>
      <c r="C18" s="136" t="s">
        <v>46</v>
      </c>
      <c r="D18" s="136"/>
      <c r="E18" s="39" t="s">
        <v>37</v>
      </c>
      <c r="F18" s="40">
        <v>11.05</v>
      </c>
      <c r="G18" s="36" t="str">
        <f t="shared" si="2"/>
        <v/>
      </c>
      <c r="H18" s="36" t="str">
        <f t="shared" si="1"/>
        <v/>
      </c>
      <c r="J18" s="4"/>
      <c r="K18" s="4"/>
      <c r="L18" s="4"/>
      <c r="M18" s="4"/>
      <c r="N18" s="4"/>
      <c r="O18" s="4"/>
      <c r="P18" s="4"/>
      <c r="Q18" s="4"/>
      <c r="R18" s="6"/>
      <c r="S18" s="4"/>
      <c r="T18" s="4"/>
      <c r="U18" s="4"/>
      <c r="V18" s="4"/>
      <c r="W18" s="4"/>
    </row>
    <row r="19" spans="1:23" ht="30" customHeight="1" thickTop="1" thickBot="1" x14ac:dyDescent="0.3">
      <c r="A19" s="139"/>
      <c r="B19" s="38"/>
      <c r="C19" s="136" t="s">
        <v>47</v>
      </c>
      <c r="D19" s="136"/>
      <c r="E19" s="47" t="s">
        <v>48</v>
      </c>
      <c r="F19" s="40">
        <v>18.07</v>
      </c>
      <c r="G19" s="36" t="str">
        <f t="shared" si="2"/>
        <v/>
      </c>
      <c r="H19" s="36" t="str">
        <f t="shared" si="1"/>
        <v/>
      </c>
      <c r="M19" s="4"/>
      <c r="N19" s="4"/>
      <c r="O19" s="4"/>
      <c r="P19" s="4"/>
      <c r="Q19" s="4"/>
    </row>
    <row r="20" spans="1:23" ht="30" customHeight="1" thickTop="1" thickBot="1" x14ac:dyDescent="0.3">
      <c r="A20" s="139"/>
      <c r="B20" s="38"/>
      <c r="C20" s="136" t="s">
        <v>49</v>
      </c>
      <c r="D20" s="136"/>
      <c r="E20" s="47" t="s">
        <v>48</v>
      </c>
      <c r="F20" s="40">
        <v>45.54</v>
      </c>
      <c r="G20" s="36" t="str">
        <f t="shared" si="2"/>
        <v/>
      </c>
      <c r="H20" s="36" t="str">
        <f t="shared" si="1"/>
        <v/>
      </c>
      <c r="M20" s="4"/>
      <c r="N20" s="4"/>
      <c r="O20" s="4"/>
      <c r="P20" s="4"/>
      <c r="Q20" s="4"/>
    </row>
    <row r="21" spans="1:23" ht="30" customHeight="1" thickTop="1" thickBot="1" x14ac:dyDescent="0.3">
      <c r="A21" s="140"/>
      <c r="B21" s="41"/>
      <c r="C21" s="137" t="s">
        <v>50</v>
      </c>
      <c r="D21" s="137"/>
      <c r="E21" s="48" t="s">
        <v>48</v>
      </c>
      <c r="F21" s="43">
        <v>90.37</v>
      </c>
      <c r="G21" s="36" t="str">
        <f t="shared" si="2"/>
        <v/>
      </c>
      <c r="H21" s="36" t="str">
        <f t="shared" si="1"/>
        <v/>
      </c>
      <c r="M21" s="4"/>
      <c r="N21" s="4"/>
      <c r="O21" s="4"/>
      <c r="P21" s="4"/>
      <c r="Q21" s="4"/>
    </row>
    <row r="22" spans="1:23" ht="7.5" customHeight="1" thickTop="1" thickBot="1" x14ac:dyDescent="0.3">
      <c r="A22" s="49"/>
      <c r="B22" s="50"/>
      <c r="C22" s="50"/>
      <c r="D22" s="50"/>
      <c r="E22" s="50"/>
      <c r="F22" s="50"/>
      <c r="G22" s="36"/>
      <c r="H22" s="51"/>
      <c r="M22" s="4"/>
      <c r="N22" s="4"/>
      <c r="O22" s="4"/>
      <c r="P22" s="4"/>
      <c r="Q22" s="4"/>
    </row>
    <row r="23" spans="1:23" ht="30" customHeight="1" thickTop="1" thickBot="1" x14ac:dyDescent="0.3">
      <c r="A23" s="132" t="s">
        <v>51</v>
      </c>
      <c r="B23" s="34"/>
      <c r="C23" s="135" t="s">
        <v>52</v>
      </c>
      <c r="D23" s="135"/>
      <c r="E23" s="52"/>
      <c r="F23" s="36">
        <v>2.4</v>
      </c>
      <c r="G23" s="36" t="str">
        <f>IF(B23="","",F23*B23)</f>
        <v/>
      </c>
      <c r="H23" s="36" t="str">
        <f t="shared" si="1"/>
        <v/>
      </c>
      <c r="M23" s="4"/>
      <c r="N23" s="4"/>
      <c r="O23" s="4"/>
      <c r="P23" s="4"/>
      <c r="Q23" s="4"/>
    </row>
    <row r="24" spans="1:23" ht="30" customHeight="1" thickTop="1" thickBot="1" x14ac:dyDescent="0.3">
      <c r="A24" s="133"/>
      <c r="B24" s="38"/>
      <c r="C24" s="136" t="s">
        <v>53</v>
      </c>
      <c r="D24" s="136"/>
      <c r="E24" s="53"/>
      <c r="F24" s="40">
        <v>0.68</v>
      </c>
      <c r="G24" s="36" t="str">
        <f t="shared" ref="G24:G30" si="3">IF(B24="","",F24*B24)</f>
        <v/>
      </c>
      <c r="H24" s="36" t="str">
        <f t="shared" si="1"/>
        <v/>
      </c>
      <c r="M24" s="4"/>
      <c r="N24" s="4"/>
      <c r="O24" s="4"/>
      <c r="P24" s="4"/>
      <c r="Q24" s="4"/>
    </row>
    <row r="25" spans="1:23" ht="30" customHeight="1" thickTop="1" thickBot="1" x14ac:dyDescent="0.3">
      <c r="A25" s="133"/>
      <c r="B25" s="38"/>
      <c r="C25" s="136" t="s">
        <v>54</v>
      </c>
      <c r="D25" s="136"/>
      <c r="E25" s="53"/>
      <c r="F25" s="40">
        <v>0.74</v>
      </c>
      <c r="G25" s="36" t="str">
        <f t="shared" si="3"/>
        <v/>
      </c>
      <c r="H25" s="36" t="str">
        <f t="shared" si="1"/>
        <v/>
      </c>
      <c r="J25" s="54"/>
      <c r="M25" s="55"/>
      <c r="N25" s="4"/>
      <c r="O25" s="4"/>
      <c r="P25" s="4"/>
      <c r="Q25" s="4"/>
    </row>
    <row r="26" spans="1:23" ht="30" customHeight="1" thickTop="1" thickBot="1" x14ac:dyDescent="0.3">
      <c r="A26" s="133"/>
      <c r="B26" s="38"/>
      <c r="C26" s="136" t="s">
        <v>55</v>
      </c>
      <c r="D26" s="136"/>
      <c r="E26" s="53"/>
      <c r="F26" s="40">
        <v>2.4</v>
      </c>
      <c r="G26" s="36" t="str">
        <f t="shared" si="3"/>
        <v/>
      </c>
      <c r="H26" s="36" t="str">
        <f t="shared" si="1"/>
        <v/>
      </c>
      <c r="J26" s="54"/>
      <c r="M26" s="4"/>
      <c r="N26" s="4"/>
      <c r="O26" s="4"/>
      <c r="P26" s="4"/>
      <c r="Q26" s="4"/>
    </row>
    <row r="27" spans="1:23" ht="30" customHeight="1" thickTop="1" thickBot="1" x14ac:dyDescent="0.3">
      <c r="A27" s="133"/>
      <c r="B27" s="38"/>
      <c r="C27" s="136" t="s">
        <v>56</v>
      </c>
      <c r="D27" s="136"/>
      <c r="E27" s="53"/>
      <c r="F27" s="40">
        <v>3.96</v>
      </c>
      <c r="G27" s="36" t="str">
        <f t="shared" si="3"/>
        <v/>
      </c>
      <c r="H27" s="36" t="str">
        <f t="shared" si="1"/>
        <v/>
      </c>
      <c r="J27" s="54"/>
      <c r="M27" s="4"/>
      <c r="N27" s="4"/>
      <c r="O27" s="4"/>
      <c r="P27" s="4"/>
      <c r="Q27" s="4"/>
    </row>
    <row r="28" spans="1:23" ht="30" customHeight="1" thickTop="1" thickBot="1" x14ac:dyDescent="0.3">
      <c r="A28" s="133"/>
      <c r="B28" s="38"/>
      <c r="C28" s="136" t="s">
        <v>57</v>
      </c>
      <c r="D28" s="136"/>
      <c r="E28" s="53"/>
      <c r="F28" s="40">
        <v>2.9</v>
      </c>
      <c r="G28" s="36" t="str">
        <f t="shared" si="3"/>
        <v/>
      </c>
      <c r="H28" s="36" t="str">
        <f t="shared" si="1"/>
        <v/>
      </c>
      <c r="J28" s="54"/>
      <c r="M28" s="4"/>
      <c r="N28" s="4"/>
      <c r="O28" s="4"/>
      <c r="P28" s="4"/>
      <c r="Q28" s="4"/>
    </row>
    <row r="29" spans="1:23" ht="30" customHeight="1" thickTop="1" thickBot="1" x14ac:dyDescent="0.3">
      <c r="A29" s="133"/>
      <c r="B29" s="38"/>
      <c r="C29" s="136" t="s">
        <v>58</v>
      </c>
      <c r="D29" s="136"/>
      <c r="E29" s="53"/>
      <c r="F29" s="40">
        <v>2.9</v>
      </c>
      <c r="G29" s="36" t="str">
        <f t="shared" si="3"/>
        <v/>
      </c>
      <c r="H29" s="36" t="str">
        <f t="shared" si="1"/>
        <v/>
      </c>
      <c r="J29" s="54"/>
      <c r="M29" s="4"/>
      <c r="N29" s="4"/>
      <c r="O29" s="4"/>
      <c r="P29" s="4"/>
      <c r="Q29" s="4"/>
    </row>
    <row r="30" spans="1:23" ht="30" customHeight="1" thickTop="1" thickBot="1" x14ac:dyDescent="0.3">
      <c r="A30" s="134"/>
      <c r="B30" s="41"/>
      <c r="C30" s="137" t="s">
        <v>59</v>
      </c>
      <c r="D30" s="137"/>
      <c r="E30" s="56"/>
      <c r="F30" s="43">
        <v>2.9</v>
      </c>
      <c r="G30" s="36" t="str">
        <f t="shared" si="3"/>
        <v/>
      </c>
      <c r="H30" s="36" t="str">
        <f t="shared" si="1"/>
        <v/>
      </c>
      <c r="J30" s="54"/>
      <c r="M30" s="4"/>
      <c r="N30" s="4"/>
      <c r="O30" s="4"/>
      <c r="P30" s="4"/>
      <c r="Q30" s="4"/>
    </row>
    <row r="31" spans="1:23" ht="6" customHeight="1" thickTop="1" thickBot="1" x14ac:dyDescent="0.3">
      <c r="B31" s="57"/>
      <c r="C31" s="57"/>
      <c r="D31" s="57"/>
      <c r="E31" s="57"/>
      <c r="F31" s="57"/>
      <c r="G31" s="36">
        <f t="shared" ref="G31" si="4">F31*B31</f>
        <v>0</v>
      </c>
      <c r="H31" s="58"/>
    </row>
    <row r="32" spans="1:23" ht="39.75" thickTop="1" thickBot="1" x14ac:dyDescent="0.3">
      <c r="A32" s="138" t="s">
        <v>60</v>
      </c>
      <c r="B32" s="34"/>
      <c r="C32" s="141" t="s">
        <v>61</v>
      </c>
      <c r="D32" s="141"/>
      <c r="E32" s="35" t="s">
        <v>62</v>
      </c>
      <c r="F32" s="36">
        <v>2.0099999999999998</v>
      </c>
      <c r="G32" s="36" t="str">
        <f>IF(B32="","",F32*B32)</f>
        <v/>
      </c>
      <c r="H32" s="36" t="str">
        <f t="shared" si="1"/>
        <v/>
      </c>
    </row>
    <row r="33" spans="1:21" ht="39.75" thickTop="1" thickBot="1" x14ac:dyDescent="0.3">
      <c r="A33" s="139"/>
      <c r="B33" s="38"/>
      <c r="C33" s="136" t="s">
        <v>63</v>
      </c>
      <c r="D33" s="136"/>
      <c r="E33" s="39" t="s">
        <v>64</v>
      </c>
      <c r="F33" s="40">
        <v>6.03</v>
      </c>
      <c r="G33" s="36" t="str">
        <f t="shared" ref="G33:G35" si="5">IF(B33="","",F33*B33)</f>
        <v/>
      </c>
      <c r="H33" s="36" t="str">
        <f t="shared" si="1"/>
        <v/>
      </c>
    </row>
    <row r="34" spans="1:21" ht="39.75" thickTop="1" thickBot="1" x14ac:dyDescent="0.3">
      <c r="A34" s="139"/>
      <c r="B34" s="38"/>
      <c r="C34" s="136" t="s">
        <v>65</v>
      </c>
      <c r="D34" s="136"/>
      <c r="E34" s="39" t="s">
        <v>66</v>
      </c>
      <c r="F34" s="40">
        <v>3.23</v>
      </c>
      <c r="G34" s="36" t="str">
        <f t="shared" si="5"/>
        <v/>
      </c>
      <c r="H34" s="36" t="str">
        <f t="shared" si="1"/>
        <v/>
      </c>
    </row>
    <row r="35" spans="1:21" ht="39.75" thickTop="1" thickBot="1" x14ac:dyDescent="0.3">
      <c r="A35" s="140"/>
      <c r="B35" s="41"/>
      <c r="C35" s="137" t="s">
        <v>67</v>
      </c>
      <c r="D35" s="137"/>
      <c r="E35" s="42" t="s">
        <v>68</v>
      </c>
      <c r="F35" s="43">
        <v>3.23</v>
      </c>
      <c r="G35" s="36" t="str">
        <f t="shared" si="5"/>
        <v/>
      </c>
      <c r="H35" s="36" t="str">
        <f t="shared" si="1"/>
        <v/>
      </c>
    </row>
    <row r="36" spans="1:21" ht="9.6" customHeight="1" thickTop="1" thickBot="1" x14ac:dyDescent="0.3">
      <c r="A36" s="59"/>
      <c r="B36" s="60"/>
      <c r="C36" s="60"/>
      <c r="D36" s="60"/>
      <c r="E36" s="60"/>
      <c r="F36" s="60"/>
      <c r="G36" s="60"/>
      <c r="H36" s="61"/>
    </row>
    <row r="37" spans="1:21" ht="33.75" customHeight="1" thickTop="1" thickBot="1" x14ac:dyDescent="0.3">
      <c r="A37" s="62" t="s">
        <v>69</v>
      </c>
      <c r="B37" s="63" t="s">
        <v>7</v>
      </c>
      <c r="C37" s="130" t="s">
        <v>70</v>
      </c>
      <c r="D37" s="131"/>
      <c r="E37" s="64"/>
      <c r="F37" s="65">
        <v>0.68</v>
      </c>
      <c r="G37" s="65" t="str">
        <f>IF(B37="Oui",(F37*$B$8),"")</f>
        <v/>
      </c>
      <c r="H37" s="36" t="str">
        <f>IF(B37="Non","",(G37*1.1))</f>
        <v/>
      </c>
    </row>
    <row r="38" spans="1:21" ht="26.1" customHeight="1" thickTop="1" thickBot="1" x14ac:dyDescent="0.3">
      <c r="A38" s="100" t="s">
        <v>71</v>
      </c>
      <c r="B38" s="101"/>
      <c r="C38" s="101"/>
      <c r="D38" s="101"/>
      <c r="E38" s="101"/>
      <c r="F38" s="101"/>
      <c r="G38" s="101"/>
      <c r="H38" s="102"/>
    </row>
    <row r="39" spans="1:21" ht="37.5" customHeight="1" thickTop="1" thickBot="1" x14ac:dyDescent="0.3">
      <c r="A39" s="103" t="s">
        <v>72</v>
      </c>
      <c r="B39" s="103"/>
      <c r="C39" s="104"/>
      <c r="D39" s="108" t="s">
        <v>88</v>
      </c>
      <c r="E39" s="109"/>
      <c r="F39" s="109"/>
      <c r="G39" s="110">
        <f>SUM(G11:G37)</f>
        <v>0</v>
      </c>
      <c r="H39" s="111"/>
      <c r="I39" s="4"/>
      <c r="J39" s="4"/>
    </row>
    <row r="40" spans="1:21" ht="27" customHeight="1" thickTop="1" thickBot="1" x14ac:dyDescent="0.3">
      <c r="A40" s="105"/>
      <c r="B40" s="105"/>
      <c r="C40" s="106"/>
      <c r="D40" s="66"/>
      <c r="E40" s="67" t="s">
        <v>89</v>
      </c>
      <c r="F40" s="68">
        <v>0.1</v>
      </c>
      <c r="G40" s="110">
        <f>G42-G39</f>
        <v>0</v>
      </c>
      <c r="H40" s="111"/>
      <c r="I40" s="4"/>
      <c r="J40" s="4"/>
      <c r="Q40" s="69"/>
      <c r="R40" s="70"/>
      <c r="S40" s="2"/>
      <c r="T40" s="71"/>
      <c r="U40" s="72"/>
    </row>
    <row r="41" spans="1:21" ht="27" hidden="1" customHeight="1" x14ac:dyDescent="0.25">
      <c r="A41" s="107"/>
      <c r="B41" s="107"/>
      <c r="C41" s="106"/>
      <c r="D41" s="73"/>
      <c r="E41" s="67" t="s">
        <v>73</v>
      </c>
      <c r="F41" s="68">
        <v>0.2</v>
      </c>
      <c r="G41" s="110">
        <v>0</v>
      </c>
      <c r="H41" s="111"/>
      <c r="I41" s="4"/>
      <c r="J41" s="4"/>
      <c r="Q41" s="69"/>
      <c r="R41" s="74"/>
      <c r="S41" s="2"/>
      <c r="T41" s="71"/>
      <c r="U41" s="72"/>
    </row>
    <row r="42" spans="1:21" ht="27" customHeight="1" thickTop="1" thickBot="1" x14ac:dyDescent="0.3">
      <c r="A42" s="107"/>
      <c r="B42" s="107"/>
      <c r="C42" s="106"/>
      <c r="D42" s="112" t="s">
        <v>90</v>
      </c>
      <c r="E42" s="113"/>
      <c r="F42" s="113"/>
      <c r="G42" s="110">
        <f>SUM(H11:H37)</f>
        <v>0</v>
      </c>
      <c r="H42" s="111"/>
      <c r="I42" s="4"/>
      <c r="J42" s="88"/>
      <c r="Q42" s="69"/>
      <c r="R42" s="75"/>
      <c r="S42" s="2"/>
      <c r="T42" s="71"/>
      <c r="U42" s="72"/>
    </row>
    <row r="43" spans="1:21" ht="39" customHeight="1" thickTop="1" x14ac:dyDescent="0.25">
      <c r="A43" s="107"/>
      <c r="B43" s="107"/>
      <c r="C43" s="106"/>
      <c r="D43" s="114" t="s">
        <v>91</v>
      </c>
      <c r="E43" s="115"/>
      <c r="F43" s="115"/>
      <c r="G43" s="116" t="str">
        <f>IF(B8="","",G42/B8)</f>
        <v/>
      </c>
      <c r="H43" s="117"/>
      <c r="I43" s="4"/>
      <c r="J43" s="4"/>
      <c r="Q43" s="69"/>
      <c r="R43" s="75"/>
      <c r="S43" s="2"/>
      <c r="T43" s="71"/>
      <c r="U43" s="72"/>
    </row>
    <row r="44" spans="1:21" ht="35.25" customHeight="1" thickBot="1" x14ac:dyDescent="0.3">
      <c r="A44" s="118" t="s">
        <v>74</v>
      </c>
      <c r="B44" s="119"/>
      <c r="C44" s="119"/>
      <c r="D44" s="119"/>
      <c r="E44" s="119"/>
      <c r="F44" s="119"/>
      <c r="G44" s="119"/>
      <c r="H44" s="120"/>
      <c r="I44" s="4"/>
      <c r="J44" s="4"/>
      <c r="Q44" s="69"/>
      <c r="S44" s="2"/>
    </row>
    <row r="45" spans="1:21" ht="22.5" customHeight="1" thickTop="1" x14ac:dyDescent="0.25">
      <c r="A45" s="76" t="s">
        <v>75</v>
      </c>
      <c r="B45" s="121"/>
      <c r="C45" s="122"/>
      <c r="D45" s="77" t="s">
        <v>76</v>
      </c>
      <c r="E45" s="123"/>
      <c r="F45" s="124"/>
      <c r="G45" s="124"/>
      <c r="H45" s="125"/>
      <c r="I45" s="4"/>
      <c r="J45" s="4"/>
      <c r="Q45" s="69"/>
      <c r="S45" s="2"/>
    </row>
    <row r="46" spans="1:21" ht="38.25" customHeight="1" x14ac:dyDescent="0.25">
      <c r="A46" s="78" t="s">
        <v>77</v>
      </c>
      <c r="B46" s="90"/>
      <c r="C46" s="126"/>
      <c r="D46" s="79" t="s">
        <v>78</v>
      </c>
      <c r="E46" s="127"/>
      <c r="F46" s="128"/>
      <c r="G46" s="128"/>
      <c r="H46" s="129"/>
      <c r="I46" s="4"/>
      <c r="J46" s="4"/>
      <c r="Q46" s="69"/>
      <c r="S46" s="2"/>
    </row>
    <row r="47" spans="1:21" ht="24" customHeight="1" x14ac:dyDescent="0.25">
      <c r="A47" s="80" t="s">
        <v>79</v>
      </c>
      <c r="B47" s="90"/>
      <c r="C47" s="91"/>
      <c r="D47" s="91"/>
      <c r="E47" s="91"/>
      <c r="F47" s="91"/>
      <c r="G47" s="91"/>
      <c r="H47" s="92"/>
    </row>
    <row r="48" spans="1:21" ht="30.75" customHeight="1" x14ac:dyDescent="0.25">
      <c r="A48" s="78" t="s">
        <v>80</v>
      </c>
      <c r="B48" s="90"/>
      <c r="C48" s="91"/>
      <c r="D48" s="91"/>
      <c r="E48" s="91"/>
      <c r="F48" s="91"/>
      <c r="G48" s="91"/>
      <c r="H48" s="92"/>
    </row>
    <row r="49" spans="1:32" ht="49.5" customHeight="1" thickBot="1" x14ac:dyDescent="0.3">
      <c r="A49" s="81" t="s">
        <v>81</v>
      </c>
      <c r="B49" s="93"/>
      <c r="C49" s="94"/>
      <c r="D49" s="94"/>
      <c r="E49" s="94"/>
      <c r="F49" s="94"/>
      <c r="G49" s="94"/>
      <c r="H49" s="95"/>
    </row>
    <row r="50" spans="1:32" ht="22.5" customHeight="1" thickTop="1" thickBot="1" x14ac:dyDescent="0.3">
      <c r="A50" s="96" t="s">
        <v>82</v>
      </c>
      <c r="B50" s="97"/>
      <c r="C50" s="97"/>
      <c r="D50" s="97"/>
      <c r="E50" s="97"/>
      <c r="F50" s="97"/>
      <c r="G50" s="97"/>
      <c r="H50" s="98"/>
      <c r="I50" s="82"/>
      <c r="J50" s="82"/>
      <c r="K50" s="82"/>
      <c r="L50" s="83"/>
      <c r="M50" s="83"/>
      <c r="N50" s="83"/>
    </row>
    <row r="51" spans="1:32" ht="21.6" customHeight="1" thickTop="1" x14ac:dyDescent="0.25">
      <c r="A51" s="99" t="s">
        <v>93</v>
      </c>
      <c r="B51" s="99"/>
      <c r="C51" s="99"/>
      <c r="D51" s="99"/>
      <c r="E51" s="99"/>
      <c r="F51" s="99"/>
      <c r="G51" s="99"/>
      <c r="H51" s="99"/>
    </row>
    <row r="52" spans="1:32" x14ac:dyDescent="0.25">
      <c r="A52" s="72"/>
      <c r="B52" s="89"/>
      <c r="C52" s="89"/>
      <c r="D52" s="72"/>
      <c r="E52" s="72"/>
      <c r="F52" s="84"/>
      <c r="G52" s="84"/>
    </row>
    <row r="53" spans="1:32" x14ac:dyDescent="0.25">
      <c r="A53" s="72"/>
      <c r="B53" s="89"/>
      <c r="C53" s="89"/>
      <c r="D53" s="72"/>
      <c r="E53" s="72"/>
      <c r="F53" s="84"/>
      <c r="G53" s="84"/>
    </row>
    <row r="54" spans="1:32" x14ac:dyDescent="0.25">
      <c r="A54" s="72"/>
      <c r="B54" s="89"/>
      <c r="C54" s="89"/>
      <c r="D54" s="72"/>
      <c r="E54" s="72"/>
      <c r="F54" s="84"/>
      <c r="G54" s="84"/>
    </row>
    <row r="55" spans="1:32" x14ac:dyDescent="0.25">
      <c r="F55" s="86"/>
    </row>
    <row r="56" spans="1:32" x14ac:dyDescent="0.25">
      <c r="AF56" s="1" t="s">
        <v>83</v>
      </c>
    </row>
    <row r="57" spans="1:32" ht="30" x14ac:dyDescent="0.25">
      <c r="AF57" s="1" t="s">
        <v>84</v>
      </c>
    </row>
    <row r="58" spans="1:32" x14ac:dyDescent="0.25">
      <c r="AF58" s="1" t="s">
        <v>85</v>
      </c>
    </row>
    <row r="59" spans="1:32" ht="45" x14ac:dyDescent="0.25">
      <c r="AF59" s="1" t="s">
        <v>86</v>
      </c>
    </row>
    <row r="60" spans="1:32" ht="45" x14ac:dyDescent="0.25">
      <c r="AF60" s="1" t="s">
        <v>87</v>
      </c>
    </row>
  </sheetData>
  <sheetProtection algorithmName="SHA-512" hashValue="BrS2HXnKuCN5DfnsrUktWHcnjLhssZufGxfssq1R87NiN+uZ0w+YxLNzjEVJ6+OEPmscypncg6PHpBDVcL7Utg==" saltValue="nUe6x3cdW4gurds8Tt6uWg==" spinCount="100000" sheet="1" objects="1" scenarios="1"/>
  <mergeCells count="61">
    <mergeCell ref="B5:C5"/>
    <mergeCell ref="E5:H5"/>
    <mergeCell ref="A1:H1"/>
    <mergeCell ref="A2:H2"/>
    <mergeCell ref="A3:H3"/>
    <mergeCell ref="B4:C4"/>
    <mergeCell ref="E4:H4"/>
    <mergeCell ref="B6:C6"/>
    <mergeCell ref="E6:H6"/>
    <mergeCell ref="D8:H8"/>
    <mergeCell ref="C10:D10"/>
    <mergeCell ref="A11:A14"/>
    <mergeCell ref="C11:D11"/>
    <mergeCell ref="C12:D12"/>
    <mergeCell ref="C13:D13"/>
    <mergeCell ref="C14:D14"/>
    <mergeCell ref="A16:A21"/>
    <mergeCell ref="C16:D16"/>
    <mergeCell ref="C17:D17"/>
    <mergeCell ref="C18:D18"/>
    <mergeCell ref="C19:D19"/>
    <mergeCell ref="C20:D20"/>
    <mergeCell ref="C21:D21"/>
    <mergeCell ref="C37:D37"/>
    <mergeCell ref="A23:A30"/>
    <mergeCell ref="C23:D23"/>
    <mergeCell ref="C24:D24"/>
    <mergeCell ref="C25:D25"/>
    <mergeCell ref="C26:D26"/>
    <mergeCell ref="C27:D27"/>
    <mergeCell ref="C28:D28"/>
    <mergeCell ref="C29:D29"/>
    <mergeCell ref="C30:D30"/>
    <mergeCell ref="A32:A35"/>
    <mergeCell ref="C32:D32"/>
    <mergeCell ref="C33:D33"/>
    <mergeCell ref="C34:D34"/>
    <mergeCell ref="C35:D35"/>
    <mergeCell ref="B47:H47"/>
    <mergeCell ref="A38:H38"/>
    <mergeCell ref="A39:C43"/>
    <mergeCell ref="D39:F39"/>
    <mergeCell ref="G39:H39"/>
    <mergeCell ref="G40:H40"/>
    <mergeCell ref="G41:H41"/>
    <mergeCell ref="D42:F42"/>
    <mergeCell ref="G42:H42"/>
    <mergeCell ref="D43:F43"/>
    <mergeCell ref="G43:H43"/>
    <mergeCell ref="A44:H44"/>
    <mergeCell ref="B45:C45"/>
    <mergeCell ref="E45:H45"/>
    <mergeCell ref="B46:C46"/>
    <mergeCell ref="E46:H46"/>
    <mergeCell ref="B54:C54"/>
    <mergeCell ref="B48:H48"/>
    <mergeCell ref="B49:H49"/>
    <mergeCell ref="A50:H50"/>
    <mergeCell ref="A51:H51"/>
    <mergeCell ref="B52:C52"/>
    <mergeCell ref="B53:C53"/>
  </mergeCells>
  <conditionalFormatting sqref="E16">
    <cfRule type="cellIs" dxfId="11" priority="12" operator="greaterThan">
      <formula>0</formula>
    </cfRule>
  </conditionalFormatting>
  <conditionalFormatting sqref="E17">
    <cfRule type="cellIs" dxfId="10" priority="11" operator="greaterThan">
      <formula>0</formula>
    </cfRule>
  </conditionalFormatting>
  <conditionalFormatting sqref="E19:E21">
    <cfRule type="cellIs" dxfId="9" priority="10" operator="greaterThan">
      <formula>0</formula>
    </cfRule>
  </conditionalFormatting>
  <conditionalFormatting sqref="E18">
    <cfRule type="cellIs" dxfId="8" priority="9" operator="greaterThan">
      <formula>0</formula>
    </cfRule>
  </conditionalFormatting>
  <conditionalFormatting sqref="E32">
    <cfRule type="cellIs" dxfId="7" priority="8" operator="greaterThan">
      <formula>0</formula>
    </cfRule>
  </conditionalFormatting>
  <conditionalFormatting sqref="E33">
    <cfRule type="cellIs" dxfId="6" priority="7" operator="greaterThan">
      <formula>0</formula>
    </cfRule>
  </conditionalFormatting>
  <conditionalFormatting sqref="E34">
    <cfRule type="cellIs" dxfId="5" priority="6" operator="greaterThan">
      <formula>0</formula>
    </cfRule>
  </conditionalFormatting>
  <conditionalFormatting sqref="E35">
    <cfRule type="cellIs" dxfId="4" priority="5" operator="greaterThan">
      <formula>0</formula>
    </cfRule>
  </conditionalFormatting>
  <conditionalFormatting sqref="E11">
    <cfRule type="cellIs" dxfId="3" priority="4" operator="greaterThan">
      <formula>0</formula>
    </cfRule>
  </conditionalFormatting>
  <conditionalFormatting sqref="E12">
    <cfRule type="cellIs" dxfId="2" priority="3" operator="greaterThan">
      <formula>0</formula>
    </cfRule>
  </conditionalFormatting>
  <conditionalFormatting sqref="E13">
    <cfRule type="cellIs" dxfId="1" priority="2" operator="greaterThan">
      <formula>0</formula>
    </cfRule>
  </conditionalFormatting>
  <conditionalFormatting sqref="E14">
    <cfRule type="cellIs" dxfId="0" priority="1" operator="greaterThan">
      <formula>0</formula>
    </cfRule>
  </conditionalFormatting>
  <dataValidations count="5">
    <dataValidation type="list" allowBlank="1" showInputMessage="1" showErrorMessage="1" errorTitle="Donnée incorrecte" error="Merci de bien vouloir sélectionner un horaire dans le menu déroulant ou de contacter le restaurant" sqref="B6:C6" xr:uid="{E8B79A01-AB8F-4089-B00F-5B0DD92209D2}">
      <formula1>$M$2:$M$24</formula1>
    </dataValidation>
    <dataValidation type="list" allowBlank="1" showInputMessage="1" showErrorMessage="1" sqref="F6:H6" xr:uid="{4642F14F-2161-41DE-8C68-55415EC831C0}">
      <formula1>$M$2:$M$25</formula1>
    </dataValidation>
    <dataValidation type="list" allowBlank="1" showInputMessage="1" showErrorMessage="1" errorTitle="Donnée incorrecte" error="Merci de bien vouloir sélectionner une valeur dans le menu déroulant" sqref="B37" xr:uid="{EA20B76C-FB14-476D-A5CC-420D95599DAC}">
      <formula1>$L$3:$L$4</formula1>
    </dataValidation>
    <dataValidation allowBlank="1" showInputMessage="1" showErrorMessage="1" errorTitle="ERREUR" error="Merci de bien vouloir nous contacter pour toute demande concernant plus de 50 personnes." sqref="B8" xr:uid="{903D90C1-5AAC-403B-801B-0517F7514FDF}"/>
    <dataValidation type="list" allowBlank="1" showInputMessage="1" showErrorMessage="1" sqref="B45:C45" xr:uid="{685F86BE-AA35-4A40-BA43-0FF9B800104C}">
      <formula1>$AF$56:$AF$60</formula1>
    </dataValidation>
  </dataValidations>
  <hyperlinks>
    <hyperlink ref="E4" r:id="rId1" xr:uid="{90945C95-1961-44DE-BACF-E79F9E0A806E}"/>
  </hyperlinks>
  <pageMargins left="0.11811023622047245" right="0.11811023622047245" top="0.74803149606299213" bottom="0.74803149606299213" header="0.31496062992125984" footer="0.31496062992125984"/>
  <pageSetup paperSize="9" scale="47" orientation="portrait" r:id="rId2"/>
  <headerFooter>
    <oddFooter>&amp;L_x000D_&amp;1#&amp;"Calibri"&amp;10&amp;KFF0000 Interne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Laetitia</dc:creator>
  <cp:lastModifiedBy>Delaplanche, Benjamin</cp:lastModifiedBy>
  <cp:lastPrinted>2024-12-09T09:28:03Z</cp:lastPrinted>
  <dcterms:created xsi:type="dcterms:W3CDTF">2023-11-07T09:32:57Z</dcterms:created>
  <dcterms:modified xsi:type="dcterms:W3CDTF">2024-12-09T10:15:57Z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2023-11-07T09:40:48Z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556956b7-aae5-46ab-bf58-50e5835c8766</vt:lpwstr>
  </property>
  <property fmtid="{D5CDD505-2E9C-101B-9397-08002B2CF9AE}" pid="8" name="MSIP_Label_94e1e3e5-28aa-42d2-a9d5-f117a2286530_ContentBits">
    <vt:lpwstr>2</vt:lpwstr>
  </property>
</Properties>
</file>